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ordenação de Contratos\Contratos - Compartilha\CONTRATOS\CONTRATOS\2021\"/>
    </mc:Choice>
  </mc:AlternateContent>
  <bookViews>
    <workbookView xWindow="0" yWindow="0" windowWidth="20400" windowHeight="7755"/>
  </bookViews>
  <sheets>
    <sheet name="AGEFEPE - 2021" sheetId="15" r:id="rId1"/>
    <sheet name="Plan1" sheetId="13" state="hidden" r:id="rId2"/>
    <sheet name="Plan2" sheetId="17" state="hidden" r:id="rId3"/>
  </sheets>
  <definedNames>
    <definedName name="_xlnm._FilterDatabase" localSheetId="0" hidden="1">'AGEFEPE - 2021'!$A$1:$Y$53</definedName>
    <definedName name="_xlnm.Print_Area" localSheetId="0">'AGEFEPE - 2021'!$E$1:$R$53</definedName>
    <definedName name="_xlnm.Print_Area" localSheetId="1">Plan1!$A$1:$E$50</definedName>
    <definedName name="_xlnm.Print_Titles" localSheetId="0">'AGEFEPE - 2021'!$F:$F,'AGEFEPE - 2021'!$1:$1</definedName>
    <definedName name="_xlnm.Print_Titles" localSheetId="1">Plan1!$1:$1</definedName>
  </definedNames>
  <calcPr calcId="152511"/>
</workbook>
</file>

<file path=xl/calcChain.xml><?xml version="1.0" encoding="utf-8"?>
<calcChain xmlns="http://schemas.openxmlformats.org/spreadsheetml/2006/main">
  <c r="R40" i="15" l="1"/>
  <c r="V40" i="15"/>
  <c r="R33" i="15"/>
  <c r="U33" i="15"/>
  <c r="K2" i="15" l="1"/>
  <c r="Q31" i="15" l="1"/>
  <c r="R27" i="15"/>
  <c r="R26" i="15" l="1"/>
  <c r="R25" i="15"/>
  <c r="K3" i="15" l="1"/>
  <c r="R3" i="15" s="1"/>
  <c r="R4" i="15" l="1"/>
  <c r="K12" i="15" l="1"/>
  <c r="R28" i="15" l="1"/>
  <c r="K27" i="15" l="1"/>
  <c r="R43" i="15" l="1"/>
  <c r="R41" i="15"/>
  <c r="R51" i="15" l="1"/>
  <c r="R50" i="15"/>
  <c r="K5" i="15" l="1"/>
  <c r="R5" i="15" s="1"/>
  <c r="K6" i="15" l="1"/>
  <c r="R6" i="15" s="1"/>
  <c r="V31" i="15"/>
  <c r="R49" i="15" l="1"/>
  <c r="U49" i="15"/>
  <c r="V49" i="15" s="1"/>
  <c r="K7" i="15" l="1"/>
  <c r="R7" i="15" s="1"/>
  <c r="K9" i="15"/>
  <c r="R9" i="15" s="1"/>
  <c r="K8" i="15"/>
  <c r="R8" i="15" s="1"/>
  <c r="R48" i="15" l="1"/>
  <c r="K10" i="15" l="1"/>
  <c r="R10" i="15" s="1"/>
  <c r="R30" i="15" l="1"/>
  <c r="J11" i="15" l="1"/>
  <c r="K11" i="15" l="1"/>
  <c r="R11" i="15" s="1"/>
  <c r="R13" i="15"/>
  <c r="R12" i="15"/>
  <c r="K15" i="15" l="1"/>
  <c r="R15" i="15" s="1"/>
  <c r="R42" i="15" l="1"/>
  <c r="R44" i="15" l="1"/>
  <c r="R14" i="15" l="1"/>
  <c r="R37" i="15" l="1"/>
  <c r="R35" i="15" l="1"/>
  <c r="J35" i="15"/>
  <c r="R52" i="15"/>
  <c r="R39" i="15" l="1"/>
  <c r="J16" i="15" l="1"/>
  <c r="K16" i="15" s="1"/>
  <c r="R16" i="15" s="1"/>
  <c r="J17" i="15" l="1"/>
  <c r="K17" i="15" s="1"/>
  <c r="R17" i="15" s="1"/>
  <c r="J21" i="15" l="1"/>
  <c r="K21" i="15" s="1"/>
  <c r="R23" i="15" l="1"/>
  <c r="R22" i="15"/>
  <c r="R24" i="15"/>
  <c r="R29" i="15"/>
  <c r="J22" i="15"/>
  <c r="J24" i="15"/>
  <c r="K18" i="15" l="1"/>
  <c r="R18" i="15" s="1"/>
  <c r="K19" i="15"/>
  <c r="R19" i="15" s="1"/>
  <c r="K20" i="15"/>
  <c r="R20" i="15" s="1"/>
  <c r="R21" i="15" l="1"/>
  <c r="J26" i="15" l="1"/>
  <c r="J28" i="15"/>
  <c r="K30" i="15"/>
  <c r="K34" i="15"/>
  <c r="J31" i="15"/>
  <c r="R31" i="15" s="1"/>
  <c r="K32" i="15"/>
  <c r="J33" i="15"/>
  <c r="J37" i="15"/>
  <c r="R36" i="15"/>
  <c r="J36" i="15"/>
  <c r="Q38" i="15"/>
  <c r="R38" i="15" s="1"/>
  <c r="H38" i="15"/>
  <c r="K35" i="15"/>
  <c r="J44" i="15"/>
  <c r="Q47" i="15"/>
  <c r="R47" i="15" s="1"/>
  <c r="K47" i="15"/>
  <c r="R45" i="15"/>
  <c r="J39" i="15"/>
  <c r="R53" i="15"/>
  <c r="K53" i="15"/>
  <c r="K50" i="15"/>
  <c r="K51" i="15"/>
  <c r="K28" i="15" l="1"/>
  <c r="G8" i="13" l="1"/>
  <c r="G4" i="13" l="1"/>
  <c r="H4" i="13"/>
</calcChain>
</file>

<file path=xl/comments1.xml><?xml version="1.0" encoding="utf-8"?>
<comments xmlns="http://schemas.openxmlformats.org/spreadsheetml/2006/main">
  <authors>
    <author>Enesita Crespo</author>
  </authors>
  <commentList>
    <comment ref="R33" authorId="0" shapeId="0">
      <text>
        <r>
          <rPr>
            <b/>
            <sz val="9"/>
            <color indexed="81"/>
            <rFont val="Segoe UI"/>
            <family val="2"/>
          </rPr>
          <t>Enesita Crespo:
Data no contrato está dia 23/01 (errada).</t>
        </r>
      </text>
    </comment>
  </commentList>
</comments>
</file>

<file path=xl/sharedStrings.xml><?xml version="1.0" encoding="utf-8"?>
<sst xmlns="http://schemas.openxmlformats.org/spreadsheetml/2006/main" count="653" uniqueCount="462">
  <si>
    <t>OBJETO</t>
  </si>
  <si>
    <t>VIGÊNCIA</t>
  </si>
  <si>
    <t>VALOR</t>
  </si>
  <si>
    <t>ANO</t>
  </si>
  <si>
    <t xml:space="preserve">CONTRATADO </t>
  </si>
  <si>
    <t>STATUS</t>
  </si>
  <si>
    <t>12 MESES</t>
  </si>
  <si>
    <t>COMPANHIA EDITORA DE PERNAMBUCO - CEPE</t>
  </si>
  <si>
    <t>DIRAF</t>
  </si>
  <si>
    <t>DATA CELEBRAÇÃO</t>
  </si>
  <si>
    <t>N° ADITIVO</t>
  </si>
  <si>
    <t>VALOR ADITADO (R$)</t>
  </si>
  <si>
    <t>12 meses</t>
  </si>
  <si>
    <t>NUTRICASH SERVIÇOS LTDA</t>
  </si>
  <si>
    <t>INÍCIO VIGÊNCIA</t>
  </si>
  <si>
    <t>TÉRMINO VIGÊNCIA</t>
  </si>
  <si>
    <t>GERAD</t>
  </si>
  <si>
    <t>REVISTA BANCÁRIA BRASILEIRA LTDA. - EPP</t>
  </si>
  <si>
    <t>PUBLICAÇÃO / DATA</t>
  </si>
  <si>
    <t>Vigente</t>
  </si>
  <si>
    <t>-</t>
  </si>
  <si>
    <t>PUBLICAÇÃO / ADITIVO</t>
  </si>
  <si>
    <t>NAE – NORDESTE ASSESSORIA EMPRESARIAL LTDA</t>
  </si>
  <si>
    <t>CIEE- CENTRO DE INTEGRAÇÃO EMPRESA ESCOLA DE PERNAMBUCO</t>
  </si>
  <si>
    <t>Prestação de serviços de operacionalização do programa bolsa-estágio do poder executivo estadual, conforme especificações constantes do termo de referência e respectivos anexos.</t>
  </si>
  <si>
    <t xml:space="preserve">Contratação de empresa especializada para executar o serviço de instalação, locação e manutenção de cerca eletrificada com sistema de alarme para a sede da Agência de Fomento do Estado de Pernambuco  S/A -- AGEFEPE </t>
  </si>
  <si>
    <t>CARLOS ALBERTO DE SANTANA 05915016430</t>
  </si>
  <si>
    <t>004/2016</t>
  </si>
  <si>
    <t>DISPENSA 001-A/ 2016</t>
  </si>
  <si>
    <t>R$ 91,70 cm/col</t>
  </si>
  <si>
    <t>DATA VOICE COMÉRCIO E SERVIÇOS LTDA</t>
  </si>
  <si>
    <t>007/2016</t>
  </si>
  <si>
    <t>001 / 2016</t>
  </si>
  <si>
    <t>025 / 2016</t>
  </si>
  <si>
    <t>3 MD TECNOLOGIA LTDA - ME</t>
  </si>
  <si>
    <t>Prestação de serviços técnicos especializados de implantação, operacionalização, treinamento e manutenção de solução integrada de telemática, para prestação de serviços de telefonia fixa e móvel, acesso à internet, serviços de videomonitoramento e de videoconferência.</t>
  </si>
  <si>
    <t>a contratação de empresa especializada para executar serviços de locação de central de alarme, módulo de comunicação, botão de pânico, realocação de câmeras e manutenção de cabeamento dos sensores de presença instalados nas dependências físicas da sede da Agência de Fomento do Estado de Pernambuco S/A – AGEFEPE.</t>
  </si>
  <si>
    <t>024 / 2016</t>
  </si>
  <si>
    <t>MICROCIS CONSULTORIA, INFORMÁTICA E SERVIÇOS EIRELI</t>
  </si>
  <si>
    <t>023 / 2016</t>
  </si>
  <si>
    <t>040 / 2016</t>
  </si>
  <si>
    <t>TRANS-SERVI TRANSPORTES E SERVIÇOS LTDA</t>
  </si>
  <si>
    <t>R$ 25.867,20/ANO</t>
  </si>
  <si>
    <t>R$ 595.000,00/ANO</t>
  </si>
  <si>
    <t>R$ 47.400,00 / ANO POR DEMANDA</t>
  </si>
  <si>
    <t>R$ 21.600,00 / ANO POR DEMANDA</t>
  </si>
  <si>
    <t>SODEXO PASS DO BRASIL SERVIÇOS E COMÉRCIO S.A</t>
  </si>
  <si>
    <t>MF ENGENHARIA LTDA-ME</t>
  </si>
  <si>
    <t>PROCESSO / FORMA DE CONTRATAÇÃO</t>
  </si>
  <si>
    <t xml:space="preserve"> Nº /  TIPO DE CONTRATO</t>
  </si>
  <si>
    <t>Prestação de serviços técnicos especializados compreendendo a locação de 50 (cinquenta) Estações de Trabalho – Microcomputador Básico com Windows e equipamentos de informática para provimento de infraestrutura digital, compreendendo logística, instalação e manutenção de Estações de Trabalho, para atender às necessidades da Agência de Fomento do Estado de Pernambuco S.A – AGEFEPE, conforme LICITAÇÃO - PREGÃO Eletrônico no. 003/2016, Processo no 024.2016 e Termo de Referência.</t>
  </si>
  <si>
    <t>Prestação de serviços técnicos especializados compreendendo a locação de 20 (vinte) notebooks Básico com Windows e equipamentos de informática para provimento de infraestrutura digital, compreendendo logística, instalação e manutenção de Estações de Trabalho, para atender às necessidades da Agência de Fomento do Estado de Pernambuco S.A – AGEFEPE, conforme LICITAÇÃO - PREGÃO Eletrônico no. 003/2016, Processo no 024.2016 e Termo de Referência.</t>
  </si>
  <si>
    <t>a contratação de empresa especializada para prestação de serviços técnicos especializados de licenciamento de uso de software destinado a prover soluções integradas nas áreas de atendimento, concessão e acompanhamento de crédito, cobrança administrativa, gestão e o controle financeiro das operações de crédito, informes legais e risco (mercado, crédito, liquidez e capital), normativos BACEN, gestão financeira e contábil, gestão de patrimônio, financeiro e gestão de contratos para atender as necessidades da AGEFEPE, conforme LICITAÇÃO - PREGÃO Eletrônico no  002/2016, Processo no.023.2016.</t>
  </si>
  <si>
    <t>Prestação de serviços de manutenção preventiva e corretiva (elétrica e mecânica), para 01 (um) grupo gerador PERKINS / WEG de 40KVA / automático, instalado na sede na Agência de Fomento do Estado de Pernambuco S.A. – AGEFEPE.</t>
  </si>
  <si>
    <t>Contratação de empresa especializada para prestação de serviços de gerenciamento de alimentação, através do fornecimento de Cartão Auxílio Refeição e Cartão Auxílio Cesta Alimentação aos funcionários da Agência de Fomento do Estado de Pernambuco S/A - AGEFEPE que trabalhem em regime integral e que possibilitem a aquisição de gêneros alimentícios e, ou refeições, em rede de estabelecimentos credenciados, a serem prestados à CONTRATANTE, conforme Edital e Termo de Referência do LICITAÇÃO - PREGÃO Presencial n° 006/2016, Processo n° 047/2016.</t>
  </si>
  <si>
    <t>Contratação dos Serviços de Limpeza e Conservação, Copeiragem e Controle, Operação e Fiscalização de Portaria, conforme Termo de Referência do LICITAÇÃO - PREGÃO Eletrônico n° 005/2016.</t>
  </si>
  <si>
    <t>Prestação de serviços de diagramação, finalização e publicação das demonstrações contábeis da AGEFEPE, em revista de circulação para o setor financeiro, em preto e branco, referente às demonstrações mensais, em observância ao plano contábil das instituições do sistema financeiro nacional - Cosif, em 12 edições referentes aos balancetes dos meses de janeiro a dezembro de 2014.</t>
  </si>
  <si>
    <t>Publicação de editais, avisos, extratos de contratos e extratos de atas no Diário Oficial do Estado</t>
  </si>
  <si>
    <t>SERVAL - SERVIÇOS AUXILIARES LTDA - EPP</t>
  </si>
  <si>
    <t>R$ 10292,10/mês</t>
  </si>
  <si>
    <t>ADESÃO - ATA SAD</t>
  </si>
  <si>
    <t>003/2017</t>
  </si>
  <si>
    <t>LOCARALPI ALUGUEL DE VEÍCULOS LTDA</t>
  </si>
  <si>
    <t>Contratação de empresa especializada na prestação de serviços de locação anual de veículo administrativo, classificação VR-2 e VR-3, com vistas a atender às necessidades do Poder Executivo Estadual, conforme especificações contidas no Termo de Referência, referente ao PREGÃO ELETRÔNICO Nº 139/2016, PROCESSO Nº 201.2016.I.PE.139.SAD.</t>
  </si>
  <si>
    <t>006/2017</t>
  </si>
  <si>
    <t>004/2017</t>
  </si>
  <si>
    <t>FACILITA MÓVEL MENSAGENS MÓVEIS LTDA - ME</t>
  </si>
  <si>
    <t>O presente instrumento contratual tem por objeto a contratação de empresa especializada para prestação de serviços de implantação de solução de SMS (Short Message Service) compreendendo gerenciamento, transmissão e recepção de mensagens de texto para celulares, para atender as demandas do setor de cobrança da Agência de Fomento do Estado de Pernambuco S/A – AGEFEPE, e de acordo com as especificações técnicas contidas no Termo de Referência.</t>
  </si>
  <si>
    <t>010/2017</t>
  </si>
  <si>
    <t>Roberta Cristina Rezende de Albuquerque</t>
  </si>
  <si>
    <t>016/2017</t>
  </si>
  <si>
    <t>DISPENSA Nº 012/2017</t>
  </si>
  <si>
    <t>a prestação de serviços de Leiloeiro com recebimento, remoção de bens, avaliação, conservação, guarda, estadia depósito e alienação de bens de propriedade da AGEFEPE, oriundos de processos judiciais ou de processo de consolidação da propriedade, em todo o Estado de Pernambuco, mediante leilão público.</t>
  </si>
  <si>
    <t>RTM REDE DE TELECOMUNICAÇÕES PARA O MERCADO LTDA</t>
  </si>
  <si>
    <t>008/2017</t>
  </si>
  <si>
    <t>SERASA S.A</t>
  </si>
  <si>
    <t xml:space="preserve">a prestação de serviços de informação que forneça dados e ofereça soluções para gestão de negócios, incluindo o acompanhamento e a cobrança das operações para a Agência de Fomento do Estado de Pernambuco S.A – AGEFEPE. </t>
  </si>
  <si>
    <t>009/2017</t>
  </si>
  <si>
    <t>BANCO DO BRASIL S/A</t>
  </si>
  <si>
    <t>DISPENSA Nº 017/2017</t>
  </si>
  <si>
    <t>027/2017</t>
  </si>
  <si>
    <t>a contratação de empresa especializada em prestação de serviços de sistema de informática de folha de pagamento e gerenciamento de recursos humanos, bem como cessão de direito de uso, prestação de serviços de instalação, implantação, operação inicial assistida, treinamento e manutenção mensal e assistência técnica especializada para atender as necessidades desta AGÊNCIA DE FOMENTO DO ESTADO DE PERNAMBUCO S.A – AGEFEPE.</t>
  </si>
  <si>
    <t>R$ 26.449,92/VALOR GLOBAL</t>
  </si>
  <si>
    <t>R$ 3.240,00/VALOR GLOBAL</t>
  </si>
  <si>
    <t>R$ 3.336,00/VALOR GLOBAL</t>
  </si>
  <si>
    <t>R$ 17.500,00/VALOR GLOBAL</t>
  </si>
  <si>
    <t>ATI - AGÊNCIA ESTADUAL DE TECNOLOGIA DA INFORMAÇÃO</t>
  </si>
  <si>
    <t>Guarda, gerenciamento físico do data center da AGEFEPE instalado na ATI</t>
  </si>
  <si>
    <t>Fornecimento de água mineral em garrações para atender as necessidades desta AGÊNCIA DE FOMENTO DO ESTADO DE PERNAMBUCO S.A – AGEFEPE.</t>
  </si>
  <si>
    <t>012/2017</t>
  </si>
  <si>
    <t>22/2017</t>
  </si>
  <si>
    <t>R$ 59.784,00/VALOR GLOBAL</t>
  </si>
  <si>
    <t>013/2017</t>
  </si>
  <si>
    <t>CAIXA ECONOMICA FEDERAL</t>
  </si>
  <si>
    <t>R$ 26.000,00/VALOR GLOBAL</t>
  </si>
  <si>
    <t>ALFORGE SEGURANÇA PATRIMONIAL LTDA</t>
  </si>
  <si>
    <t>CLIMART COMÉRCIO E SERVIÇOS LTDA</t>
  </si>
  <si>
    <t>A contratação de empresa especializada em manutenção técnica para prestação de serviços de manutenção preventiva e corretiva nos dos equipamentos condicionadores de ar instalados na Agência de Fomento do Estado de Pernambuco S/A - AGEFEPE, de acordo com as especificações constantes neste contrato, conforme Edital e Termo de Referência do Pregão Presencial n° 001/2017, Processo n° 018/2017.</t>
  </si>
  <si>
    <t>BANCO CENTRAL DO BRASIL</t>
  </si>
  <si>
    <t>Autorização para acessar o Sistema de Informações Banco Central - Sisbacen.</t>
  </si>
  <si>
    <t>a contratação de empresa especializada para prestação de serviço gráfico, por demanda, de impressão de folder, de cartão de visita, confecção de banner e criação de arte para Agência de Fomento do Estado de Pernambuco S/A – AGEFEPE, de acordo com as especificações técnicas contidas no Termo de Referência da Dispensa nº 035/2017.</t>
  </si>
  <si>
    <t>GESTOR / FISCAL</t>
  </si>
  <si>
    <t>CONSÓRCIO REDE PE-CONECTADO PP 10/2010, REPRESENTADO PELATELEMAR NORTE LESTE S/A</t>
  </si>
  <si>
    <t>014-A/2017</t>
  </si>
  <si>
    <t>CDL RECIFE SERVICOS AOS ASSOCIADOS</t>
  </si>
  <si>
    <t>DISPENSA 023/17</t>
  </si>
  <si>
    <t>33/2017</t>
  </si>
  <si>
    <t>Contratação de empresa especializada na prestação de serviços de informação que forneça dados e ofereça soluções para a atividade de cobrança, permitindo a negativação do cliente inadimplente em um birô de crédito distinto do utilizado pela atual contratada a partir dos Pregões 01 e 02/2017 da Agência de Fomento do Estado de Pernambuco S.A. – AGEFEPE.</t>
  </si>
  <si>
    <t>Contratação de empresa especializada na prestação de serviços de informação que forneça dados e ofereça soluções para análise e decisão de crédito, verificação de dados cadastrais, consultas, disponibilização de informações para a Agência de Fomento do Estado de Pernambuco S.A. – AGEFEPE, a partir de um birô de informações distinto do utilizado pela atual contratada a partir dos Pregões 01 e 02/2017.</t>
  </si>
  <si>
    <t>INSTITUTO DE APOIO À FUNDAÇÃO UNIVERSIDADE DE 
PERNAMBUCO – IAUPE</t>
  </si>
  <si>
    <t>consultoria e assessoria especializada em instituição financeira para prestação de serviços de planejamento, análise, implementação, acompanhamento e suporte às atividades estratégicas, táticas e operacionais desenvolvidas nesta Agência de Fomento do Estado de Pernambuco S/A – AGEFEPE.</t>
  </si>
  <si>
    <t>047/2017</t>
  </si>
  <si>
    <t>002/2018</t>
  </si>
  <si>
    <t>a contratação de empresa para prestação de serviços de condução de veículos oficiais da Agência de Fomento do Estado de Pernambuco S/A - AGEFEPE.</t>
  </si>
  <si>
    <t>R$ 141.498,96/VALOR GLOBAL</t>
  </si>
  <si>
    <t>005/2018</t>
  </si>
  <si>
    <t>R$ 612.840,24/ANO 
POR DEMANDA</t>
  </si>
  <si>
    <t>Locação de imóvel comercial localizado na Rua Dom João da Costa, n° 20, Torreão, Recife/PE, para funcionamento da sede da AGEFEPE.</t>
  </si>
  <si>
    <t>R$ 10.684,80/VALOR GLOBAL</t>
  </si>
  <si>
    <t>CPTEC SOLUÇÕES EM TECNOLOGIA DA INFORMAÇÃO LTDA</t>
  </si>
  <si>
    <t>PRODUTIVA SAÚDE OCUPACIONAL LTDA</t>
  </si>
  <si>
    <t>A contratação de empresa especializada na prestação de serviço referente à legislação em vigor no que se refere às Normas Regulamentadoras NR – 07 PCMSO (Programa de Controle Médico de Saúde Ocupacional), NR – 09  PPRA (Programa de Prevenção de Riscos Ambientais) e os exames clínicos ocupacionais, tudo de acordo com as exigências do Ministério do Trabalho, com o objetivo de atender as necessidades da Agência de Fomento do Estado de Pernambuco S.A. – AGEFEPE.</t>
  </si>
  <si>
    <t>004/2018</t>
  </si>
  <si>
    <t>DISPENSA Nº 003/2018</t>
  </si>
  <si>
    <t>UNIODONTO RECIFE COOPERATIVA ODONTOLÓGICA</t>
  </si>
  <si>
    <t>Prestação de serviço especializado em assistência odontológica aos colaboradores desta Agência de Fomento do Estado de Pernambuco – AGEFEPE, com abrangência em todo o território nacional, e que atenda integralmente à legislação pertinente</t>
  </si>
  <si>
    <t>R$ 7.893,60 VALOR GLOBAL</t>
  </si>
  <si>
    <t>Contratação de pessoa jurídica especializada na prestação de serviços de táxi, a fim de atender as necessidades de transporte dos servidores do Poder Executivo Estadual, em atividades externas, de acordo com o Termo de Referência.</t>
  </si>
  <si>
    <t>Prestação de serviços de administração, operacionalização e controle de sistema informatizado e integrado, com a utilização de cartão magnético ou com chip, para gerenciamento e administração informatizados do abastecimento e fornecimento de combustíveis (gasolina, álcool e óleo diesel) através de postos credenciados em todo o estado, com o propósito de atender a frota oficial de veículos da AGEFEPE.</t>
  </si>
  <si>
    <r>
      <t>contratação de empresa especializada na prestação de serviços de reprografia, encadernação, plastificação, cópias e impressão digital, nos termos da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Ata de Registro de Preços nº 381/2014, obedecendo às condições e preços ali previstos.</t>
    </r>
  </si>
  <si>
    <r>
      <t xml:space="preserve">a contratação dos Serviços de provimento de acesso ao SISBACEN, </t>
    </r>
    <r>
      <rPr>
        <b/>
        <sz val="11"/>
        <rFont val="Calibri"/>
        <family val="2"/>
        <scheme val="minor"/>
      </rPr>
      <t>para 01 (uma) estação e 01 (uma) impressora</t>
    </r>
    <r>
      <rPr>
        <sz val="11"/>
        <rFont val="Calibri"/>
        <family val="2"/>
        <scheme val="minor"/>
      </rPr>
      <t>, via rede privada virtual (VPN) da Agência de Fomento do Estado de Pernambuco S/A - AGEFEPE</t>
    </r>
  </si>
  <si>
    <r>
      <t xml:space="preserve">JOSIAS CAMPOS DE OLIVEIRA JUNIOR – ME </t>
    </r>
    <r>
      <rPr>
        <sz val="11"/>
        <rFont val="Arial Narrow"/>
        <family val="2"/>
      </rPr>
      <t xml:space="preserve">  </t>
    </r>
  </si>
  <si>
    <r>
      <t xml:space="preserve">Registro de Preços Corporativo para contratação de empresa especializada para </t>
    </r>
    <r>
      <rPr>
        <b/>
        <sz val="11"/>
        <rFont val="Calibri"/>
        <family val="2"/>
        <scheme val="minor"/>
      </rPr>
      <t>fornecimento</t>
    </r>
    <r>
      <rPr>
        <sz val="11"/>
        <rFont val="Calibri"/>
        <family val="2"/>
        <scheme val="minor"/>
      </rPr>
      <t xml:space="preserve"> de solução integrada e gerenciada de software de proteção antivírus e antispyware, incluindo licenças, instalação, atualização automática do software e das vacinas, configuração, repasse tecnológico, garantia e assistência técnica pelo período de </t>
    </r>
    <r>
      <rPr>
        <b/>
        <sz val="11"/>
        <rFont val="Calibri"/>
        <family val="2"/>
        <scheme val="minor"/>
      </rPr>
      <t>24 meses</t>
    </r>
    <r>
      <rPr>
        <sz val="11"/>
        <rFont val="Calibri"/>
        <family val="2"/>
        <scheme val="minor"/>
      </rPr>
      <t xml:space="preserve">, para instalação em </t>
    </r>
    <r>
      <rPr>
        <b/>
        <sz val="11"/>
        <rFont val="Calibri"/>
        <family val="2"/>
        <scheme val="minor"/>
      </rPr>
      <t>computadores pessoais e servidores de rede</t>
    </r>
    <r>
      <rPr>
        <sz val="11"/>
        <rFont val="Calibri"/>
        <family val="2"/>
        <scheme val="minor"/>
      </rPr>
      <t xml:space="preserve"> dos órgãos e entidades da administração pública estadual.</t>
    </r>
  </si>
  <si>
    <t>F. I. INFORMÁTICA LTDA-ME
(FORTES)</t>
  </si>
  <si>
    <t>PREGÃO ELETRÔNICO N°  005/2016</t>
  </si>
  <si>
    <t>PREGÃO ELETRÔNICO Nº 2017/CPL/006</t>
  </si>
  <si>
    <t>N.V.A REPRESENTAÇÕES E PARTICIPAÇÕES LTDA (SOFTPAR)</t>
  </si>
  <si>
    <t>006 / 2017</t>
  </si>
  <si>
    <t>DISPENSA Nº 004 / 2017</t>
  </si>
  <si>
    <t>PREGÃO ELETRONICO Nº 2017 / CPL / 002</t>
  </si>
  <si>
    <t>GERAD e GECON</t>
  </si>
  <si>
    <t>R$ 6.000,00 (seis mil reais) / VALOR GLOBAL</t>
  </si>
  <si>
    <t>VALOR ECONÔMICO/EDITORA GLOBO</t>
  </si>
  <si>
    <t>FOLHA DE PERNAMBUCO/ANTARES</t>
  </si>
  <si>
    <t>Contratação de assinatura anual de jornal de grande circulação local nas versões disponíveis para utilização do gabinete e de toda a Agência de Fomento do Estado de Pernambuco S/A- AGEFEPE</t>
  </si>
  <si>
    <r>
      <t>Prestação de serviços bancários de movimentações financeiras através de conta corrente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para atender às necessidades da Agência de Fomento do Estado de Pernambuco S.A – AGEFEPE, conforme Dispensa nº 002/2017, Processo n</t>
    </r>
    <r>
      <rPr>
        <u/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. 002/2017 e Termo de Referência.</t>
    </r>
  </si>
  <si>
    <t>A contratação de serviço de custódia qualificada, processamento e marcação a mercado de títulos públicos federais e privados registrados no SELIC e CETIP, para atender a Agência de Fomento do Estado de Pernambuco S.A.</t>
  </si>
  <si>
    <t xml:space="preserve">A prestação de serviços de informação que forneça dados e ofereça soluções para análise e decisão de crédito, verificação de dados cadastrais, consultas, disponibilização de informações para a Agência de Fomento do Estado de Pernambuco S.A – AGEFEPE. </t>
  </si>
  <si>
    <t>A contratação de empresa especializada na prestação de serviço de vigilância, visando atendimento  das necessidades específicas de cada órgão e/ou entidade integrante do Poder Executivo Estadual, nos termos da legislação vigente e, de acordo com as especificações e demais disposições contidas no Termo de Referência - Anexo I, do edital, referente ao PREGÃO ELETRÔNICO Nº 237/2014, PROCESSO Nº 352.2014.IV.PE.237.SAD.</t>
  </si>
  <si>
    <t xml:space="preserve">Prestação de serviços de publicação em jornal de grande circulação local, no caderno de classificados, incluindo a diagramação dos arquivos, para publicidade de atos oficiais desta Agência </t>
  </si>
  <si>
    <t>BB ÁGUA FORTE DISTRIBUIDORA DE BEBIDAS LTDA</t>
  </si>
  <si>
    <t>R$ 27.537,04/ANO</t>
  </si>
  <si>
    <t>CS BRASIL TRANSPORTES DE PASSAGEIROS E SERVIÇOS AMBIENTAIS LTDA</t>
  </si>
  <si>
    <t xml:space="preserve">Contratação de empresa especializada na prestação de serviços de locação anual de veículos administrativos, classificação VR-3, com vistas a atender às necessidades do Poder Executivo Estadual, conforme especificações no LOTE 01, contidas no Termo de Referência, referente ao PREGÃO ELETRÔNICO Nº 092/2017, PROCESSO Nº 140.2017.XII.092.SAD. </t>
  </si>
  <si>
    <t>015/2018</t>
  </si>
  <si>
    <t>DISPENSA Nº 013/2018</t>
  </si>
  <si>
    <t>008/2018</t>
  </si>
  <si>
    <r>
      <t xml:space="preserve">CASS AUDITORES E CONSULTORES S/S – </t>
    </r>
    <r>
      <rPr>
        <b/>
        <sz val="11"/>
        <color rgb="FF000000"/>
        <rFont val="Consolas"/>
        <family val="3"/>
      </rPr>
      <t>AUDITORES INDEPENDENTES</t>
    </r>
  </si>
  <si>
    <t xml:space="preserve">Contratação de empresa especializada na prestação de serviços de Auditoria Independente na Agência de Fomento do Estado de Pernambuco – AGEFEPE, para auditagem das demonstrações contábeis e financeiras, com datas base em 30 de junho e 31 de dezembro, inclusive notas explicativas, bem como a avaliação dos sistemas e procedimentos de controles internos, de descumprimento  de dispositivos legais e regulamentares e de revisão dos critérios adotados para classificação nos níveis de risco e de avaliação do aprovisionamento registrado nas demonstrações financeiras, observados os princípios, normas e procedimentos legais vigentes, conforme determina a Resolução BACEN (CMN) nº 3.198. </t>
  </si>
  <si>
    <t>TYRONE DELANO DE MELO ME</t>
  </si>
  <si>
    <t xml:space="preserve">Contratação de empresa especializada na prestação de serviços de jardinagem, visando a conservação e manutenção das áreas verdes do imóvel sede da Agência de Fomento do Estado de Pernambuco – AGEFEPE. </t>
  </si>
  <si>
    <t>GERAD e ASJUR</t>
  </si>
  <si>
    <t>KEYPPY DEDETIZAÇÕES LTDA</t>
  </si>
  <si>
    <t xml:space="preserve">Contratação de empresa especializada em saúde ambiental para execução dos serviços abaixo:
a)         Controle da proliferação de baratas, formiga, cupim, escorpião e roedores nas áreas internas e externas de acesso à empresa, incluindo revisões bimestrais por um período de 12 (doze) meses;
b)        Duas limpezas e higienização das 03 (três) caixas d’água localizadas na AGEFEPE, sendo duas superiores, com capacidade de 14.000L e 1.000L, e uma inferior (cisterna) com capacidade de 16.000L, devendo ocorrer uma em cada semestre.
</t>
  </si>
  <si>
    <t>01/2019</t>
  </si>
  <si>
    <t>DISPENSA 001/19</t>
  </si>
  <si>
    <t>001/2019</t>
  </si>
  <si>
    <t>R$ 169.838,64/Valor Global</t>
  </si>
  <si>
    <t>GEANC</t>
  </si>
  <si>
    <t>ALEXANDRE ALBUQUERQUE TEIXIERA - CPF 830.192.004-15
Alterado para: FRIEDHEIM INVESTIM. IMOBILIARIOS LTDA</t>
  </si>
  <si>
    <t>Qtd</t>
  </si>
  <si>
    <t>006/2019</t>
  </si>
  <si>
    <t>003/2019</t>
  </si>
  <si>
    <t>BRASLUSO TURISMO LTDA</t>
  </si>
  <si>
    <t>Contratação de empresa especializada na prestação de serviços de reserva, emissão e entrega de bilhetes aéreos para viagens nacionais e internacionais e demais serviços correlatos, através de disponibilização de sistema informatizado.</t>
  </si>
  <si>
    <t>SERASA S/A</t>
  </si>
  <si>
    <t>36 MESES</t>
  </si>
  <si>
    <t>Serviço de acesso e utilização - Certificado Digital tipo e-CNPJ A3, em mídia Token, emitido com base nas normas da ICP-Brasil, com validade de 36 meses</t>
  </si>
  <si>
    <t>007/2019</t>
  </si>
  <si>
    <t>SERVIÇO DE LOCAÇÃO DE VEICULO PARA TRANSPORTE DE PESSOAS – Para transporte administrativo de pessoas, tipo MINIVAN, potência mínima de 78cv, combustível etanol/gasolina, transmissão manual, capacidade para 07 a 12 pessoas, com direção assistida, ar condicionado, vidros e travas elétricas, rádio AM/FM com mp3 player, serviço de rastreamento e monitoramento.</t>
  </si>
  <si>
    <t>vl</t>
  </si>
  <si>
    <t>qtd</t>
  </si>
  <si>
    <t>012-A/2019</t>
  </si>
  <si>
    <t>60 MESES</t>
  </si>
  <si>
    <t>PAPER BOX DISTRIBUIDORA E SERVIÇOS LTDA</t>
  </si>
  <si>
    <t>R$ 59.784,00/ANO</t>
  </si>
  <si>
    <t>5% (cinco por cento) do valor de arremate e taxas de igual percentual a ser pago pelo arrematante</t>
  </si>
  <si>
    <t>5%( cinco por cento) do valor de arremate e taxas de igual percentuil a ser pago pelo arrematante .</t>
  </si>
  <si>
    <t>009/2019</t>
  </si>
  <si>
    <t>DISPENSA  N°014/2019</t>
  </si>
  <si>
    <t>020/2019</t>
  </si>
  <si>
    <t>R$ 43.804,8 /valor global  por demanda</t>
  </si>
  <si>
    <t>Valor global de R$ 189.840,00 por demanda</t>
  </si>
  <si>
    <t>DISPENSA N°008/2019</t>
  </si>
  <si>
    <t>R$:25.832,88 GLOBAL - .r$ 2.152,74/MENSAL</t>
  </si>
  <si>
    <t>R$: 2.160,00/Global - R$ 180,00 mensal</t>
  </si>
  <si>
    <t>014/2019</t>
  </si>
  <si>
    <t>AGÊNCIA DE COMUNICAÇÃO DO CAPIBARIBE S.A</t>
  </si>
  <si>
    <t>068/2016</t>
  </si>
  <si>
    <t>INEXIGIBILIDADE 005/2016</t>
  </si>
  <si>
    <t>003-A/2017</t>
  </si>
  <si>
    <t>R$ 63.270,00/VALOR GLOBAL</t>
  </si>
  <si>
    <t>R$ 75.910,00/VALOR GLOBAL</t>
  </si>
  <si>
    <t>R$ 45.201,60 / Global</t>
  </si>
  <si>
    <t>DISPENSA N° 022/2019</t>
  </si>
  <si>
    <t>031/2019</t>
  </si>
  <si>
    <t>TIM S/A</t>
  </si>
  <si>
    <t>R$41.580 GLOBAL
R$ 3.465,00</t>
  </si>
  <si>
    <t>SUFIN</t>
  </si>
  <si>
    <t>036/2019</t>
  </si>
  <si>
    <t>013/2019</t>
  </si>
  <si>
    <t>1153,75/VALOR GLOBAL</t>
  </si>
  <si>
    <t>0194.2018.CCPLE-II.PE.0124.SAD.ATI</t>
  </si>
  <si>
    <t>012/2019</t>
  </si>
  <si>
    <t>042/2019</t>
  </si>
  <si>
    <t>DISPENSA Nº 029/2019</t>
  </si>
  <si>
    <t>017/2019</t>
  </si>
  <si>
    <t>040/2019</t>
  </si>
  <si>
    <t>INEXIGIBILIDADE Nº 007/2019</t>
  </si>
  <si>
    <t>018/2019</t>
  </si>
  <si>
    <t>REVISTA BANCÁRIA BRASILEIRA LTDA</t>
  </si>
  <si>
    <t>ASJUR</t>
  </si>
  <si>
    <t xml:space="preserve">SOLUTI – SOLUÇÕES EM NEGÓCIOS INTELIGENTES S/A </t>
  </si>
  <si>
    <t>Locação de 50 (cinquenta) Estações de Trabalho – Microcomputador Básico com Windows</t>
  </si>
  <si>
    <t>Locação de 20 (vinte) notebooks Básico com Windows</t>
  </si>
  <si>
    <t>Licenciamento de uso de software</t>
  </si>
  <si>
    <t>Serviços de Limpeza e Conservação, Copeiragem e Controle, Operação e Fiscalização de Portaria</t>
  </si>
  <si>
    <t>Publicação no Diário Oficial do Estado</t>
  </si>
  <si>
    <t>Serviços de reprografia, encadernação, plastificação, cópias e impressão digital</t>
  </si>
  <si>
    <t>Serviços de informação que forneça dados e ofereça soluções para gestão de negócios, incluindo o acompanhamento e a cobrança</t>
  </si>
  <si>
    <t>Serviços de informação que forneça dados e ofereça soluções para análise e decisão de crédito, verificação de dados cadastrais, consultas</t>
  </si>
  <si>
    <t>A contratação de serviço de custódia qualificada, processamento e marcação a mercado de títulos públicos federais e privados registrados no SELIC e CETIP</t>
  </si>
  <si>
    <t>Serviços de informação que forneça dados e ofereça soluções para a atividade de cobrança, permitindo a negativação do cliente inadimplente em um birô de crédito</t>
  </si>
  <si>
    <t>Serviços de gerenciamento de alimentação, através do fornecimento de Cartão Auxílio Refeição e Cartão Auxílio Cesta Alimentação</t>
  </si>
  <si>
    <t>Serviços de implantação de solução de SMS (Short Message Service) compreendendo gerenciamento, transmissão e recepção de mensagens de texto para celulares</t>
  </si>
  <si>
    <t>Serviços de Leiloeiro</t>
  </si>
  <si>
    <t>Serviços de sistema de informática de folha de pagamento e gerenciamento de recursos humanos</t>
  </si>
  <si>
    <t>Serviços de Auditoria Independente</t>
  </si>
  <si>
    <t>Serviços de condução de veículos oficiais</t>
  </si>
  <si>
    <t>Serviços de táxi</t>
  </si>
  <si>
    <t>Assistência odontológica</t>
  </si>
  <si>
    <t xml:space="preserve">Serviços de operacionalização do programa bolsa-estágio </t>
  </si>
  <si>
    <t>Serviços de reserva, emissão e entrega de bilhetes aéreos</t>
  </si>
  <si>
    <t>Locação de todo o 8° ANDAR (350m²) e as salas 906 e 907 (100m²), do EDIFÍCIO EMPRESARIAL MD, com área total locárvel de 450,00m²</t>
  </si>
  <si>
    <t>Instalação e aluguel de sistemas CFTV</t>
  </si>
  <si>
    <t>Fornecimento de água mineral natural, em garrafão</t>
  </si>
  <si>
    <t>Serviços de telecomunicações com fornecimento de aparelhos em comodato</t>
  </si>
  <si>
    <t>Certificados digitais e-CPF e e-CNPJ (ambos tipo A3 com fornecimento de mídia token), e de prestação de serviços de visitas presenciais para emissão dos respectivos certificados.</t>
  </si>
  <si>
    <t>Serviço de publicação do balancete patrimonial, em revista de circulação para o setor financeiro</t>
  </si>
  <si>
    <t>Serviços de inserção e baixa de alienação fiduciária, reserva de domínio e arrendamento mercantil (GRAVAMES) sobre veículos automotores</t>
  </si>
  <si>
    <t>R$ 9.044,88/VALOR GLOBAL</t>
  </si>
  <si>
    <t>003/2020</t>
  </si>
  <si>
    <t>DISPENSA N° 002/2020</t>
  </si>
  <si>
    <t>prestação de serviço referente à legislação em vigor no que se refere às Normas Regulamentadoras NR – 07 PCMSO (Programa de Controle Médico de Saúde Ocupacional), NR – 09  PPRA (Programa de Prevenção de Riscos Ambientais) e os exames clínicos, laboratoriais</t>
  </si>
  <si>
    <t>R$ 18.350,00 / Por demanda</t>
  </si>
  <si>
    <t>002/2020</t>
  </si>
  <si>
    <t>004/2020</t>
  </si>
  <si>
    <t>005/2020</t>
  </si>
  <si>
    <t>DISPENSA N° 001/2020</t>
  </si>
  <si>
    <t>Prestação de serviços de publicação em jornal de grande circulação local</t>
  </si>
  <si>
    <t>R$ 41.293,10 / Por demanda</t>
  </si>
  <si>
    <t>DISPENSA N° 003/2020</t>
  </si>
  <si>
    <t>MALHARIA ATLANTICO LTDA</t>
  </si>
  <si>
    <t>prestação de serviços de confecção de camisas personalizadas para suprir as demandas da AGE</t>
  </si>
  <si>
    <t>R$ 13.740,00 /Por demanda</t>
  </si>
  <si>
    <t>GERAD e Analista de Comunicação</t>
  </si>
  <si>
    <t>R$ 690,00 / Por Mês, totalizando R$ 8.280,00 ao ano.</t>
  </si>
  <si>
    <t>009/2020</t>
  </si>
  <si>
    <t>DISPENSA N° 005/2020</t>
  </si>
  <si>
    <t>CMA – CONSULTORIA, MÉTODOS E ASSESSORIA E MERCANTIL S/A</t>
  </si>
  <si>
    <t>contratação dos serviços de provimento de acesso ao SISBACEN</t>
  </si>
  <si>
    <t>prestação de serviços técnicos especializados de implantação, operacionalização e manutenção de uma solução de telemática com operação técnica integrada e e especializada, para o Governo do Estado de Pernambuco e outros Poderes, formando a chamada REDE PE-CONECTADO II</t>
  </si>
  <si>
    <t>315 dias</t>
  </si>
  <si>
    <t>valor global de R$ 2.644,95 pago por demanda</t>
  </si>
  <si>
    <t>CLARO S/A</t>
  </si>
  <si>
    <t>310 dias</t>
  </si>
  <si>
    <t>valor global de R$ 38.028,48 pago por demanda</t>
  </si>
  <si>
    <t>FORNECEDOR</t>
  </si>
  <si>
    <t>CONTRATO/ ADITIVO</t>
  </si>
  <si>
    <t>CELEBRAÇÃO</t>
  </si>
  <si>
    <t>FINAL</t>
  </si>
  <si>
    <t>VALOR TOTAL R$</t>
  </si>
  <si>
    <t>TOTAL UTILIZADO</t>
  </si>
  <si>
    <t>4º TA 004/2016</t>
  </si>
  <si>
    <t>2º TA 003-A/2017</t>
  </si>
  <si>
    <t>3º TA 004/2017</t>
  </si>
  <si>
    <t>3º TA 003/2017</t>
  </si>
  <si>
    <t>3º TA 006/2017</t>
  </si>
  <si>
    <t>2º TA 002/2018</t>
  </si>
  <si>
    <t>2º TA 005/2018</t>
  </si>
  <si>
    <t>2º TA 004/2018</t>
  </si>
  <si>
    <t>CEPE - COMPANHIA EDITORA DE PERNAMBUCO</t>
  </si>
  <si>
    <t>B3 S.A. - BRASIL, BOLSA, BALCÃO e FENASEG</t>
  </si>
  <si>
    <t>R$ 25.675/ MÊS</t>
  </si>
  <si>
    <t>MD - Moura Dubeux</t>
  </si>
  <si>
    <t>3° TA 010/2017</t>
  </si>
  <si>
    <t>1° TA 004/2019</t>
  </si>
  <si>
    <t>3 TA 012/2017</t>
  </si>
  <si>
    <t>3º TA 008/2017</t>
  </si>
  <si>
    <t>008/2020</t>
  </si>
  <si>
    <t>PROCEDIMENTO DE LICITAÇÃO ELETRÔNICA Nº 001/2020</t>
  </si>
  <si>
    <t>006/2020</t>
  </si>
  <si>
    <t>R$ 1.116.852,80/ANO POR DEMANDA</t>
  </si>
  <si>
    <t>012/2020</t>
  </si>
  <si>
    <t>DISPENSA Nº 007/2020</t>
  </si>
  <si>
    <t>007/2020</t>
  </si>
  <si>
    <t>JOSÉ ROBERTO SANTOS SERViÇOS CONTÁBEIS EIRELI ME</t>
  </si>
  <si>
    <t xml:space="preserve">a contratação de pessoa jurídica, para prestação de serviços técnicos especializados de perícia contábil, sob demanda, em processos judiciais de natureza cível e trabalhista, perante a Justiça comum, federal e a Justiça do Trabalho, propostos pela AGE ou propostos em seu desfavor. </t>
  </si>
  <si>
    <t>R$ 15.700,00/Ano por demanda</t>
  </si>
  <si>
    <t>001/2020</t>
  </si>
  <si>
    <t>3° TA 014-A/2017</t>
  </si>
  <si>
    <t>R$ 9.895,20/VALOR GLOBAL</t>
  </si>
  <si>
    <t>1° TA 003/2019</t>
  </si>
  <si>
    <t>4º TA 007/2016</t>
  </si>
  <si>
    <t>3° TA 008/2018</t>
  </si>
  <si>
    <t>O valor mensal de R$ 1.950,30 por 04 meses e os 08 meses de R$ 2.167,00. Valor global de R$ 25.137,20</t>
  </si>
  <si>
    <t>R$  14.799,96/VALOR GLOBAL - R$ 1.233,33/MÊS</t>
  </si>
  <si>
    <t>Locação anual de veículo administrativo, classificação VR-2 e VR-3 - SPIN</t>
  </si>
  <si>
    <t>Locação anual de  01 veículo administrativo  - ford Ka</t>
  </si>
  <si>
    <t>010/2020</t>
  </si>
  <si>
    <t>GETEC</t>
  </si>
  <si>
    <t>3 anos e 9 meses</t>
  </si>
  <si>
    <t>CONTRATO BACEN/ADREC-50340/2020
PE nº 000000077477</t>
  </si>
  <si>
    <t>Autorização para acessar o Sistema de Informações Banco Central - Sisbacen - RCR</t>
  </si>
  <si>
    <t>INDETERMINADO</t>
  </si>
  <si>
    <t>0061108493.000005/2020-40
quando esse contrato de supressão vencer, volta a vigorar o 3° TA - sei n° 0061108501.000022/2020-31 - substituir os dados pelo 3° TA após término do 4°TA</t>
  </si>
  <si>
    <t>PREGÃO ELETRÔNICO N° 003/2016</t>
  </si>
  <si>
    <t>PREGÃO ELETRÔNICO N°  002/2016</t>
  </si>
  <si>
    <t>PREGÃO ELETRONICO Nº 004/2017</t>
  </si>
  <si>
    <t>PREGÃO ELETRONICO Nº 003/2017</t>
  </si>
  <si>
    <t>R$ 3.494,76 ANO
R$ 291,33/ MÊS</t>
  </si>
  <si>
    <t>013/2020</t>
  </si>
  <si>
    <t>DISPENSA Nº 008/2020</t>
  </si>
  <si>
    <t xml:space="preserve"> Marcos Lira e Raphael Gomes Advogados</t>
  </si>
  <si>
    <t>R$ 29.500,00/ano</t>
  </si>
  <si>
    <t>R$ 16.484,56 / 120 dias - demanda</t>
  </si>
  <si>
    <t>R$ 5.990,40 / 120 dias - demanda</t>
  </si>
  <si>
    <t>011/2020</t>
  </si>
  <si>
    <t>PREGÃO ELETRÔNICO 004/2020</t>
  </si>
  <si>
    <t>PREMIUM PUBLICIDADE LTDA EPP</t>
  </si>
  <si>
    <t>Publicação em jornal de grande circulação local e diagramação dos arquivos</t>
  </si>
  <si>
    <t>RSAT SEGURANÇA ELETRÔNICA EIRELI</t>
  </si>
  <si>
    <t>Aquisição de fechaduras biométricas</t>
  </si>
  <si>
    <t>06 meses</t>
  </si>
  <si>
    <t>1° TA 009/2019</t>
  </si>
  <si>
    <t>R$ 2.160,00/ano
R$ 180,00/ mês</t>
  </si>
  <si>
    <t>Valor 2020 - R$ 9.017,83 
Valor 2021 -  R$ 30.918,28
Valor 2022 -  R$ 30.434,83
Valor 2023 -  R$ 28.789,26
Valor 2024 -  R$ 9.144,41
Valor global R$ 108.304,60</t>
  </si>
  <si>
    <t>Valor 2019/2020 - R$ 5.145,00 Valor 2021 -  R$ 4.527,60. 
Valor global R$ 9.672,60</t>
  </si>
  <si>
    <t>Serviço de ponto de roteamento
Acesso dedicado convergente
Serviço de ponto de voz fixo</t>
  </si>
  <si>
    <t>Serviço de ponto de voz fixo
Serviço de tráfego extra rede da telefonia fixa
Serviço de 0800</t>
  </si>
  <si>
    <t>abril e maio - R$ 23.224,25
junho - R$ 23.487,75 
julho - R$ 26.264,50</t>
  </si>
  <si>
    <t>DISTRIBUIDORA
CAMINHO DAS ÁGUAS EIRELI</t>
  </si>
  <si>
    <t>015/2020</t>
  </si>
  <si>
    <t>DISPENSA N° 004/2020</t>
  </si>
  <si>
    <t>DISPENSA N° 009/2020</t>
  </si>
  <si>
    <t>CONSÓRCIO REDE PE CONECTADO II - LOTE I</t>
  </si>
  <si>
    <t>CONSÓRCIO CONTRATO REDE PE CONECTADO II - LOTE 2</t>
  </si>
  <si>
    <t xml:space="preserve"> 004/2019</t>
  </si>
  <si>
    <t>SMART TELECOMUNICAÇÕES E SERVIÇOS LTDA</t>
  </si>
  <si>
    <t xml:space="preserve"> Prestação de serviços jurídicos na
área de Direito Tributária</t>
  </si>
  <si>
    <t>R$ 261.995,2 / ano
por demanda</t>
  </si>
  <si>
    <t>SEC-NOR DISTR. DE PUBLICAÇÕES LTDA</t>
  </si>
  <si>
    <t>R$ 104,94 cm/col
R$ 100.000,00/ano - demanda</t>
  </si>
  <si>
    <t>020/2016</t>
  </si>
  <si>
    <t>6º TA 016/2016</t>
  </si>
  <si>
    <t>5º TA 017/2016</t>
  </si>
  <si>
    <t>019/2016</t>
  </si>
  <si>
    <t>017/2016</t>
  </si>
  <si>
    <t>016/2016</t>
  </si>
  <si>
    <t>GERAD e analista de RH</t>
  </si>
  <si>
    <t>GERAD  e analista de RH</t>
  </si>
  <si>
    <t>GERAD e GEANC</t>
  </si>
  <si>
    <t>GERAD e GETIC</t>
  </si>
  <si>
    <t>GERAD, GECON e ASJUR</t>
  </si>
  <si>
    <t>SUFIN e GECON</t>
  </si>
  <si>
    <t>GERAD e analista ADM</t>
  </si>
  <si>
    <t>014/2020</t>
  </si>
  <si>
    <t xml:space="preserve">fornecimento de gêneros alimentícios e material de copa </t>
  </si>
  <si>
    <t>B3 S. A. – BRASIL, BOLSA, BALCÃO</t>
  </si>
  <si>
    <t>Prestação de serviço para fornecimento de preços consolidado de fechamento de ativos do mercado financeiro brasileiro</t>
  </si>
  <si>
    <t xml:space="preserve">Valor global R$ 303.871,68 
Valor 2020 R$ 83.564,71 </t>
  </si>
  <si>
    <t>MAXIFROTA SERVIÇOS DE MANUTENÇÃO DE FROTA LTDA</t>
  </si>
  <si>
    <t>Prestação do serviço de gerenciamento do abastecimento de 6.810 (seis mil, oitocentos e dez)  veículos/equipamentos do Governo do Estado de Pernambuco</t>
  </si>
  <si>
    <t>5º TA 019/2016</t>
  </si>
  <si>
    <t>R$ 626.935,56 / ANO
R$ 52.244,63 / MÊS</t>
  </si>
  <si>
    <t>017/2020</t>
  </si>
  <si>
    <t>LUCENA TOPOGRAFIA &amp; CONSTRUÇÃO LTDA- EPP</t>
  </si>
  <si>
    <t>Prestacão de serviços de Avaliação de Bens Imóveis e Serviços Correlatos para eventual elaboração de Laudos de Avaliação de Bens Imóveis Urbanos,</t>
  </si>
  <si>
    <t>R$ 34.070,96 / ano / demanda</t>
  </si>
  <si>
    <t>SUCRE e GEANC</t>
  </si>
  <si>
    <t>DISPENSA N° 012/2020</t>
  </si>
  <si>
    <t>019/2020</t>
  </si>
  <si>
    <t>DISPENSA N° 010/2020</t>
  </si>
  <si>
    <t>020/2020</t>
  </si>
  <si>
    <t>DISPENSA N° 011/2020</t>
  </si>
  <si>
    <t>018/2020</t>
  </si>
  <si>
    <t>PREGÃO ELETRÔNICO 006/2020</t>
  </si>
  <si>
    <t>016/2020</t>
  </si>
  <si>
    <t>CDLRECIFE SERVIÇOS AOS ASSOCIADOS</t>
  </si>
  <si>
    <t>Prestação de serviços de informação que forneça dados e ofereça soluções para análise e decisão de crédito, verificação de dados cadastrais, consultas</t>
  </si>
  <si>
    <t>5º TA 020/2016</t>
  </si>
  <si>
    <t>SINQIA - SENIOR SOLUTION CONSULTORIA EM INFORMATICA LTDA - antiga 
SOFTPARTECH - N V A</t>
  </si>
  <si>
    <t>1° TA 013/2019</t>
  </si>
  <si>
    <t>valor global de R$ 1.153,75 - DEMANDA</t>
  </si>
  <si>
    <t>1° TA 014/2019</t>
  </si>
  <si>
    <t>VER ADITIVO</t>
  </si>
  <si>
    <t>Adesão ao Contrato Mater para contratação da prestação de serviços de telemática, compreendendo Serviço de Acesso dedicado convergente e Serviço de ponto de voz fixo</t>
  </si>
  <si>
    <t>TELEMAR NORTE LESTE S/A</t>
  </si>
  <si>
    <t>023/2020</t>
  </si>
  <si>
    <t>8 meses e 27 dias</t>
  </si>
  <si>
    <t>valor global -  R$ 14.162,83
valor 2020 - R$ R$ 4.720,00</t>
  </si>
  <si>
    <t>Prestação de serviços de manutenção preventiva e corretiva nos equipamentos condicionadores de ar instalados na AGE</t>
  </si>
  <si>
    <t>025/2020</t>
  </si>
  <si>
    <t>DISPENSA -16/2020</t>
  </si>
  <si>
    <t>ROSANGELA MARIA GERMANO 08227787428 - ROSATEC</t>
  </si>
  <si>
    <t>valor anual -  R$ 12.000,00
valor mensal - R$ 1.000,00</t>
  </si>
  <si>
    <t>convenios@ciee-pe.org.br
FLÁVIA - 3131 6000 opção 02 / (81) 98116 6662</t>
  </si>
  <si>
    <t>027/2020</t>
  </si>
  <si>
    <t>021/2020</t>
  </si>
  <si>
    <t>LÍDER NOTEBOOKS COMERCIO E SERVIÇOS LTDA</t>
  </si>
  <si>
    <t>Adesão a ARPC Nº 011/2020 da SAD/SE para aquisição de 60 (sessenta) desktops para atendimento as necessidades operacionais da AGE</t>
  </si>
  <si>
    <t>GETEC / GERAD</t>
  </si>
  <si>
    <t>gesen04@caixa.gov.br
danilo.justo@caixa.gov.br
Bruno Esteter / Danilo - (11) 3150-4956</t>
  </si>
  <si>
    <t>1° TA 018/2019</t>
  </si>
  <si>
    <t>R$  R$ 2.289,60 /global
R$ 190,80/mês</t>
  </si>
  <si>
    <t>1° TA 017/2019</t>
  </si>
  <si>
    <t>Valor global de R$ 49.896,00
Valor mensal - R$ 4.158,00</t>
  </si>
  <si>
    <t>3° TA 007/2019</t>
  </si>
  <si>
    <t>1° TA - 0061108493.000003/2020-51
2° TA - 0061108501.000056/2020-25</t>
  </si>
  <si>
    <t>ADESÃO AO CONTRATO MATER N° 004/2020 - 
CONTRATO MATER Nº 004/SAD/SEADM/2020</t>
  </si>
  <si>
    <t xml:space="preserve">ADESÃO AO CONTRATO MATER N° 003/2020 - 
CONTRATO MATER Nº 003/SAD/SEADM/2020 </t>
  </si>
  <si>
    <t xml:space="preserve"> 016/2020
CONTRATO DE ADESÃO N° 003.2020.102.AGE.001</t>
  </si>
  <si>
    <t>009/2020
TERMO DE ADESÃO 
Nº 002.2020.AGE.001</t>
  </si>
  <si>
    <t>021/2019
TERMO DE ADESÃO 004.2019.AGEFEPE.001</t>
  </si>
  <si>
    <t>020/2019
TERMO DE ADESÃO 003.2019.AGEFEPE.001</t>
  </si>
  <si>
    <t>14-A/2020</t>
  </si>
  <si>
    <t>ADESÃO  AO CONTRATO MATER N° 002/2020 - 
CONTRATO MATER 002/SAD/SEADM/2020</t>
  </si>
  <si>
    <t>050/2019</t>
  </si>
  <si>
    <t>ADESÃO  AO CONTRATO MATER N° 005/2019 - 
CONTRATO MATER 004/SAD/SEADM/2019</t>
  </si>
  <si>
    <t>049/2019</t>
  </si>
  <si>
    <t>ADESÃO  AO CONTRATO MATER N° 004/2019 - 
CONTRATO MATER 003/SAD/SEADM/2019</t>
  </si>
  <si>
    <t>048/2019</t>
  </si>
  <si>
    <t>ADESÃO  AO CONTRATO MATER N° 003/2019 - 
CONTRATO MATER 002/SAD/SEADM/2019</t>
  </si>
  <si>
    <t xml:space="preserve">ADESÃO N° 001/2019 - 
ARPC N° 003.2019.SAD. </t>
  </si>
  <si>
    <t>ADESÃO AO CONTRATO MATER N° 002/2019
ARPC Nº 024.2019.ATI</t>
  </si>
  <si>
    <t>ADESÃO A ARPC Nº 002/2020 - 
ARPC N° 011/2020</t>
  </si>
  <si>
    <t>ADESÃO N° 002/2019 - 
ARPC nº 022/2018</t>
  </si>
  <si>
    <t>004 - A/2018</t>
  </si>
  <si>
    <t>ADESÃO À ARPC Nº 381/2014.SES</t>
  </si>
  <si>
    <t>ADESÃO À ARPC N° 001/2018 - 
ARPC  Nº 017/2017.SAD</t>
  </si>
  <si>
    <t>ADESÃO À ARPC Nº  001/2017 - 
ARPC N° 014/2016.SAD</t>
  </si>
  <si>
    <r>
      <t>F</t>
    </r>
    <r>
      <rPr>
        <b/>
        <sz val="12"/>
        <rFont val="Arial"/>
        <family val="2"/>
      </rPr>
      <t>ornecimento</t>
    </r>
    <r>
      <rPr>
        <sz val="12"/>
        <rFont val="Arial"/>
        <family val="2"/>
      </rPr>
      <t xml:space="preserve"> de solução integrada e gerenciada de software de proteção antivírus e antispyware (</t>
    </r>
    <r>
      <rPr>
        <b/>
        <sz val="12"/>
        <rFont val="Arial"/>
        <family val="2"/>
      </rPr>
      <t>antimalware</t>
    </r>
    <r>
      <rPr>
        <sz val="12"/>
        <rFont val="Arial"/>
        <family val="2"/>
      </rPr>
      <t>)</t>
    </r>
  </si>
  <si>
    <r>
      <t>CPTEC SOLUÇÕES EM TECNOLOGIA DA INFORMAÇÃO LTDA</t>
    </r>
    <r>
      <rPr>
        <sz val="12"/>
        <rFont val="Arial"/>
        <family val="2"/>
      </rPr>
      <t xml:space="preserve"> </t>
    </r>
  </si>
  <si>
    <r>
      <t>CARLOS ALBERTO DE SANTANA</t>
    </r>
    <r>
      <rPr>
        <sz val="12"/>
        <rFont val="Arial"/>
        <family val="2"/>
      </rPr>
      <t xml:space="preserve"> </t>
    </r>
  </si>
  <si>
    <r>
      <t xml:space="preserve">CASS AUDITORES E CONSULTORES S/S – </t>
    </r>
    <r>
      <rPr>
        <b/>
        <sz val="12"/>
        <color rgb="FF000000"/>
        <rFont val="Arial"/>
        <family val="2"/>
      </rPr>
      <t>AUDITORES INDEPENDENTES</t>
    </r>
  </si>
  <si>
    <t>019/2019
TERMO DE ADESÃO 002.2019.AGEFEPE.001</t>
  </si>
  <si>
    <r>
      <t xml:space="preserve">Serviços de pesquisa de publicações de matérias forenses </t>
    </r>
    <r>
      <rPr>
        <sz val="12"/>
        <color rgb="FF000000"/>
        <rFont val="Arial"/>
        <family val="2"/>
      </rPr>
      <t>abrangendo: TJ/PE; JUSTIÇA COMUM (capital e interior); JUSTIÇA FEDERAL (1ª instância); TRT da 6ª Região; TRF da 5ª Região; STJ; STF; TST e TCE/PE - AGE e FUPES PE</t>
    </r>
  </si>
  <si>
    <t>Próximo aditivo - 0061108501.000002/2021-41</t>
  </si>
  <si>
    <t>Valor total - R$ 264.000,00</t>
  </si>
  <si>
    <t>2° TA  001/2019</t>
  </si>
  <si>
    <t>3° TA 013/2017</t>
  </si>
  <si>
    <t>N° PROCESSO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</si>
</sst>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R$&quot;\ #,##0;[Red]\-&quot;R$&quot;\ #,##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dd/mm/yy;@"/>
    <numFmt numFmtId="166" formatCode="[$-416]dd\-mmm\-yy;@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vertAlign val="superscript"/>
      <sz val="11"/>
      <name val="Calibri"/>
      <family val="2"/>
      <scheme val="minor"/>
    </font>
    <font>
      <sz val="11"/>
      <name val="Arial Narrow"/>
      <family val="2"/>
    </font>
    <font>
      <b/>
      <sz val="11"/>
      <name val="Consolas"/>
      <family val="3"/>
    </font>
    <font>
      <b/>
      <sz val="11"/>
      <color rgb="FF000000"/>
      <name val="Consolas"/>
      <family val="3"/>
    </font>
    <font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Calibri"/>
      <family val="2"/>
      <scheme val="minor"/>
    </font>
    <font>
      <u/>
      <sz val="10"/>
      <color theme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9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justify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9" fontId="0" fillId="0" borderId="0" xfId="3" applyFont="1"/>
    <xf numFmtId="9" fontId="0" fillId="0" borderId="0" xfId="0" applyNumberFormat="1"/>
    <xf numFmtId="0" fontId="5" fillId="0" borderId="0" xfId="0" applyFont="1" applyAlignment="1">
      <alignment horizontal="center"/>
    </xf>
    <xf numFmtId="9" fontId="0" fillId="0" borderId="0" xfId="3" applyFont="1" applyAlignment="1">
      <alignment horizontal="center"/>
    </xf>
    <xf numFmtId="8" fontId="0" fillId="0" borderId="0" xfId="3" applyNumberFormat="1" applyFont="1"/>
    <xf numFmtId="8" fontId="0" fillId="0" borderId="0" xfId="0" applyNumberFormat="1"/>
    <xf numFmtId="0" fontId="16" fillId="2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164" fontId="16" fillId="4" borderId="2" xfId="0" applyNumberFormat="1" applyFont="1" applyFill="1" applyBorder="1" applyAlignment="1">
      <alignment horizontal="left" vertical="center" wrapText="1"/>
    </xf>
    <xf numFmtId="164" fontId="16" fillId="4" borderId="2" xfId="0" applyNumberFormat="1" applyFont="1" applyFill="1" applyBorder="1" applyAlignment="1">
      <alignment horizontal="center" vertical="center" wrapText="1"/>
    </xf>
    <xf numFmtId="8" fontId="16" fillId="4" borderId="2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Alignment="1" applyProtection="1">
      <alignment horizontal="center" vertical="center" wrapText="1"/>
      <protection locked="0"/>
    </xf>
    <xf numFmtId="44" fontId="16" fillId="0" borderId="2" xfId="4" applyNumberFormat="1" applyFont="1" applyBorder="1" applyAlignment="1">
      <alignment horizontal="center" vertical="center" wrapText="1"/>
    </xf>
    <xf numFmtId="8" fontId="16" fillId="4" borderId="1" xfId="0" applyNumberFormat="1" applyFont="1" applyFill="1" applyBorder="1" applyAlignment="1">
      <alignment horizontal="center" vertical="center" wrapText="1"/>
    </xf>
    <xf numFmtId="44" fontId="16" fillId="0" borderId="1" xfId="4" applyNumberFormat="1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49" fontId="16" fillId="0" borderId="2" xfId="0" applyNumberFormat="1" applyFont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164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19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  <protection locked="0"/>
    </xf>
    <xf numFmtId="166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>
      <alignment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0" fillId="0" borderId="3" xfId="0" applyFont="1" applyBorder="1" applyAlignment="1">
      <alignment horizontal="justify" vertical="center" wrapText="1"/>
    </xf>
    <xf numFmtId="164" fontId="20" fillId="0" borderId="2" xfId="0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>
      <alignment horizontal="justify" vertical="center"/>
    </xf>
    <xf numFmtId="0" fontId="20" fillId="0" borderId="2" xfId="0" applyFont="1" applyBorder="1" applyAlignment="1">
      <alignment horizontal="justify" vertical="center" wrapText="1"/>
    </xf>
    <xf numFmtId="0" fontId="20" fillId="0" borderId="2" xfId="0" applyFont="1" applyFill="1" applyBorder="1" applyAlignment="1">
      <alignment horizontal="center" vertical="center" wrapText="1"/>
    </xf>
    <xf numFmtId="164" fontId="20" fillId="0" borderId="2" xfId="0" applyNumberFormat="1" applyFont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justify" vertical="center"/>
    </xf>
    <xf numFmtId="164" fontId="20" fillId="0" borderId="1" xfId="0" applyNumberFormat="1" applyFont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center" vertical="center" wrapText="1"/>
    </xf>
    <xf numFmtId="164" fontId="20" fillId="0" borderId="2" xfId="0" applyNumberFormat="1" applyFont="1" applyBorder="1" applyAlignment="1" applyProtection="1">
      <alignment horizontal="center" vertical="center" wrapText="1"/>
      <protection locked="0"/>
    </xf>
    <xf numFmtId="8" fontId="20" fillId="0" borderId="3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164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164" fontId="20" fillId="2" borderId="2" xfId="0" applyNumberFormat="1" applyFont="1" applyFill="1" applyBorder="1" applyAlignment="1" applyProtection="1">
      <alignment horizontal="center" vertical="center" wrapText="1"/>
      <protection locked="0"/>
    </xf>
    <xf numFmtId="8" fontId="20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2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" xfId="5" applyFont="1" applyFill="1" applyBorder="1" applyAlignment="1" applyProtection="1">
      <alignment horizontal="center" vertical="center" wrapText="1"/>
      <protection locked="0"/>
    </xf>
    <xf numFmtId="8" fontId="20" fillId="0" borderId="2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8" fontId="20" fillId="0" borderId="2" xfId="0" applyNumberFormat="1" applyFont="1" applyBorder="1" applyAlignment="1" applyProtection="1">
      <alignment horizontal="center" vertical="center" wrapText="1"/>
    </xf>
    <xf numFmtId="44" fontId="20" fillId="2" borderId="2" xfId="4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</xf>
    <xf numFmtId="8" fontId="20" fillId="0" borderId="1" xfId="0" applyNumberFormat="1" applyFont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Alignment="1">
      <alignment vertical="center" wrapText="1"/>
    </xf>
    <xf numFmtId="164" fontId="20" fillId="3" borderId="2" xfId="0" applyNumberFormat="1" applyFont="1" applyFill="1" applyBorder="1" applyAlignment="1" applyProtection="1">
      <alignment horizontal="center" vertical="center" wrapText="1"/>
      <protection locked="0"/>
    </xf>
    <xf numFmtId="6" fontId="2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>
      <alignment vertical="center" wrapText="1"/>
    </xf>
    <xf numFmtId="166" fontId="2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Border="1" applyAlignment="1" applyProtection="1">
      <alignment horizontal="center" vertical="center" wrapText="1"/>
      <protection locked="0"/>
    </xf>
    <xf numFmtId="164" fontId="20" fillId="2" borderId="0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0" xfId="0" applyNumberFormat="1" applyFont="1" applyBorder="1" applyAlignment="1" applyProtection="1">
      <alignment horizontal="center" vertical="center" wrapText="1"/>
      <protection locked="0"/>
    </xf>
    <xf numFmtId="8" fontId="20" fillId="2" borderId="0" xfId="0" applyNumberFormat="1" applyFont="1" applyFill="1" applyBorder="1" applyAlignment="1" applyProtection="1">
      <alignment horizontal="center" vertical="center" wrapText="1"/>
      <protection locked="0"/>
    </xf>
    <xf numFmtId="166" fontId="20" fillId="2" borderId="0" xfId="0" applyNumberFormat="1" applyFont="1" applyFill="1" applyBorder="1" applyAlignment="1" applyProtection="1">
      <alignment horizontal="center" vertical="center" wrapText="1"/>
      <protection locked="0"/>
    </xf>
    <xf numFmtId="8" fontId="22" fillId="0" borderId="2" xfId="0" applyNumberFormat="1" applyFont="1" applyBorder="1" applyAlignment="1">
      <alignment horizontal="center" vertical="center" wrapText="1"/>
    </xf>
    <xf numFmtId="44" fontId="2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 applyProtection="1">
      <alignment horizontal="center" vertical="center" wrapText="1"/>
      <protection locked="0"/>
    </xf>
    <xf numFmtId="164" fontId="20" fillId="0" borderId="0" xfId="0" applyNumberFormat="1" applyFont="1" applyFill="1" applyAlignment="1" applyProtection="1">
      <alignment horizontal="center" vertical="center" wrapText="1"/>
      <protection locked="0"/>
    </xf>
    <xf numFmtId="166" fontId="20" fillId="0" borderId="0" xfId="0" applyNumberFormat="1" applyFont="1" applyFill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/>
    </xf>
    <xf numFmtId="164" fontId="20" fillId="0" borderId="2" xfId="0" applyNumberFormat="1" applyFont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 applyProtection="1">
      <alignment horizontal="center" vertical="center" wrapText="1"/>
      <protection locked="0"/>
    </xf>
    <xf numFmtId="6" fontId="20" fillId="2" borderId="2" xfId="4" applyNumberFormat="1" applyFont="1" applyFill="1" applyBorder="1" applyAlignment="1" applyProtection="1">
      <alignment horizontal="center" vertical="center" wrapText="1"/>
      <protection locked="0"/>
    </xf>
  </cellXfs>
  <cellStyles count="6">
    <cellStyle name="Hiperlink" xfId="5" builtinId="8"/>
    <cellStyle name="Moeda" xfId="4" builtinId="4"/>
    <cellStyle name="Normal" xfId="0" builtinId="0"/>
    <cellStyle name="Normal 2" xfId="1"/>
    <cellStyle name="Normal 3" xfId="2"/>
    <cellStyle name="Porcentagem" xfId="3" builtinId="5"/>
  </cellStyles>
  <dxfs count="53"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esen04@caixa.gov.brBruno%20Esteter%20-%20(11)%203150-4956" TargetMode="External"/><Relationship Id="rId1" Type="http://schemas.openxmlformats.org/officeDocument/2006/relationships/hyperlink" Target="mailto:convenios@ciee-pe.org.brFL&#193;VIA%20-%203131%206000%20op&#231;&#227;o%2002%20/%20(81)%2098116%206662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72"/>
  <sheetViews>
    <sheetView tabSelected="1" zoomScale="70" zoomScaleNormal="70" zoomScaleSheetLayoutView="55" zoomScalePageLayoutView="55" workbookViewId="0">
      <pane xSplit="7" ySplit="1" topLeftCell="H17" activePane="bottomRight" state="frozen"/>
      <selection pane="topRight" activeCell="I1" sqref="I1"/>
      <selection pane="bottomLeft" activeCell="A2" sqref="A2"/>
      <selection pane="bottomRight" activeCell="F4" sqref="F4"/>
    </sheetView>
  </sheetViews>
  <sheetFormatPr defaultColWidth="29.5703125" defaultRowHeight="15.75" outlineLevelRow="1" outlineLevelCol="1" x14ac:dyDescent="0.2"/>
  <cols>
    <col min="1" max="1" width="8.140625" style="10" customWidth="1"/>
    <col min="2" max="2" width="14.85546875" style="11" customWidth="1"/>
    <col min="3" max="3" width="22.5703125" style="34" customWidth="1"/>
    <col min="4" max="4" width="30.140625" style="12" customWidth="1"/>
    <col min="5" max="5" width="24.7109375" style="34" customWidth="1"/>
    <col min="6" max="6" width="41.42578125" style="12" customWidth="1"/>
    <col min="7" max="7" width="45.5703125" style="14" customWidth="1"/>
    <col min="8" max="8" width="17" style="36" customWidth="1"/>
    <col min="9" max="9" width="18" style="26" customWidth="1"/>
    <col min="10" max="10" width="15.42578125" style="36" customWidth="1"/>
    <col min="11" max="11" width="16.85546875" style="15" customWidth="1"/>
    <col min="12" max="12" width="28.85546875" style="12" customWidth="1"/>
    <col min="13" max="13" width="35.7109375" style="11" customWidth="1" outlineLevel="1"/>
    <col min="14" max="14" width="15.42578125" style="13" customWidth="1" outlineLevel="1"/>
    <col min="15" max="15" width="16.28515625" style="11" customWidth="1" outlineLevel="1"/>
    <col min="16" max="16" width="17" style="13" customWidth="1" outlineLevel="1"/>
    <col min="17" max="17" width="14.42578125" style="13" customWidth="1" outlineLevel="1"/>
    <col min="18" max="18" width="14.85546875" style="13" customWidth="1"/>
    <col min="19" max="19" width="31.85546875" style="11" customWidth="1"/>
    <col min="20" max="20" width="19.140625" style="30" customWidth="1"/>
    <col min="21" max="22" width="29.5703125" style="10" customWidth="1"/>
    <col min="23" max="24" width="29.5703125" style="10"/>
    <col min="25" max="25" width="37.28515625" style="10" bestFit="1" customWidth="1"/>
    <col min="26" max="16384" width="29.5703125" style="10"/>
  </cols>
  <sheetData>
    <row r="1" spans="1:25" s="26" customFormat="1" ht="47.25" customHeight="1" x14ac:dyDescent="0.2">
      <c r="A1" s="37" t="s">
        <v>3</v>
      </c>
      <c r="B1" s="38" t="s">
        <v>5</v>
      </c>
      <c r="C1" s="37" t="s">
        <v>461</v>
      </c>
      <c r="D1" s="37" t="s">
        <v>48</v>
      </c>
      <c r="E1" s="37" t="s">
        <v>49</v>
      </c>
      <c r="F1" s="37" t="s">
        <v>4</v>
      </c>
      <c r="G1" s="37" t="s">
        <v>0</v>
      </c>
      <c r="H1" s="39" t="s">
        <v>9</v>
      </c>
      <c r="I1" s="37" t="s">
        <v>1</v>
      </c>
      <c r="J1" s="39" t="s">
        <v>14</v>
      </c>
      <c r="K1" s="39" t="s">
        <v>15</v>
      </c>
      <c r="L1" s="37" t="s">
        <v>2</v>
      </c>
      <c r="M1" s="40" t="s">
        <v>101</v>
      </c>
      <c r="N1" s="38" t="s">
        <v>18</v>
      </c>
      <c r="O1" s="40" t="s">
        <v>10</v>
      </c>
      <c r="P1" s="38" t="s">
        <v>9</v>
      </c>
      <c r="Q1" s="38" t="s">
        <v>14</v>
      </c>
      <c r="R1" s="38" t="s">
        <v>15</v>
      </c>
      <c r="S1" s="40" t="s">
        <v>11</v>
      </c>
      <c r="T1" s="41" t="s">
        <v>21</v>
      </c>
      <c r="U1" s="42"/>
      <c r="V1" s="42"/>
      <c r="W1" s="42"/>
      <c r="X1" s="42"/>
      <c r="Y1" s="42"/>
    </row>
    <row r="2" spans="1:25" s="16" customFormat="1" ht="92.25" customHeight="1" x14ac:dyDescent="0.2">
      <c r="A2" s="88">
        <v>2020</v>
      </c>
      <c r="B2" s="89" t="s">
        <v>19</v>
      </c>
      <c r="C2" s="90" t="s">
        <v>417</v>
      </c>
      <c r="D2" s="52" t="s">
        <v>445</v>
      </c>
      <c r="E2" s="43" t="s">
        <v>418</v>
      </c>
      <c r="F2" s="53" t="s">
        <v>419</v>
      </c>
      <c r="G2" s="27" t="s">
        <v>420</v>
      </c>
      <c r="H2" s="28">
        <v>44165</v>
      </c>
      <c r="I2" s="43" t="s">
        <v>6</v>
      </c>
      <c r="J2" s="28">
        <v>44165</v>
      </c>
      <c r="K2" s="55">
        <f>J2+364</f>
        <v>44529</v>
      </c>
      <c r="L2" s="56" t="s">
        <v>458</v>
      </c>
      <c r="M2" s="57" t="s">
        <v>421</v>
      </c>
      <c r="N2" s="58">
        <v>44173</v>
      </c>
      <c r="O2" s="92"/>
      <c r="P2" s="60"/>
      <c r="Q2" s="60"/>
      <c r="R2" s="55"/>
      <c r="S2" s="61"/>
      <c r="T2" s="62"/>
      <c r="U2" s="42"/>
      <c r="V2" s="42"/>
      <c r="W2" s="42"/>
      <c r="X2" s="42"/>
      <c r="Y2" s="42"/>
    </row>
    <row r="3" spans="1:25" s="16" customFormat="1" ht="45" x14ac:dyDescent="0.2">
      <c r="A3" s="88">
        <v>2020</v>
      </c>
      <c r="B3" s="89" t="s">
        <v>19</v>
      </c>
      <c r="C3" s="90" t="s">
        <v>412</v>
      </c>
      <c r="D3" s="52" t="s">
        <v>413</v>
      </c>
      <c r="E3" s="43" t="s">
        <v>393</v>
      </c>
      <c r="F3" s="53" t="s">
        <v>414</v>
      </c>
      <c r="G3" s="27" t="s">
        <v>411</v>
      </c>
      <c r="H3" s="28">
        <v>44158</v>
      </c>
      <c r="I3" s="43" t="s">
        <v>6</v>
      </c>
      <c r="J3" s="28">
        <v>44158</v>
      </c>
      <c r="K3" s="55">
        <f>J3+364</f>
        <v>44522</v>
      </c>
      <c r="L3" s="56" t="s">
        <v>415</v>
      </c>
      <c r="M3" s="57" t="s">
        <v>16</v>
      </c>
      <c r="N3" s="58">
        <v>44173</v>
      </c>
      <c r="O3" s="59"/>
      <c r="P3" s="60"/>
      <c r="Q3" s="60"/>
      <c r="R3" s="55">
        <f>K3</f>
        <v>44522</v>
      </c>
      <c r="S3" s="61"/>
      <c r="T3" s="62"/>
      <c r="U3" s="42"/>
      <c r="V3" s="42"/>
      <c r="W3" s="42"/>
      <c r="X3" s="42"/>
      <c r="Y3" s="42"/>
    </row>
    <row r="4" spans="1:25" s="16" customFormat="1" ht="75" x14ac:dyDescent="0.2">
      <c r="A4" s="88">
        <v>2020</v>
      </c>
      <c r="B4" s="89" t="s">
        <v>19</v>
      </c>
      <c r="C4" s="90" t="s">
        <v>408</v>
      </c>
      <c r="D4" s="52" t="s">
        <v>429</v>
      </c>
      <c r="E4" s="43" t="s">
        <v>391</v>
      </c>
      <c r="F4" s="53" t="s">
        <v>407</v>
      </c>
      <c r="G4" s="27" t="s">
        <v>406</v>
      </c>
      <c r="H4" s="28">
        <v>44136</v>
      </c>
      <c r="I4" s="43" t="s">
        <v>409</v>
      </c>
      <c r="J4" s="28">
        <v>44136</v>
      </c>
      <c r="K4" s="55">
        <v>44404</v>
      </c>
      <c r="L4" s="56" t="s">
        <v>410</v>
      </c>
      <c r="M4" s="57" t="s">
        <v>320</v>
      </c>
      <c r="N4" s="58">
        <v>44152</v>
      </c>
      <c r="O4" s="59"/>
      <c r="P4" s="60"/>
      <c r="Q4" s="60"/>
      <c r="R4" s="55">
        <f>K4</f>
        <v>44404</v>
      </c>
      <c r="S4" s="61"/>
      <c r="T4" s="62"/>
      <c r="U4" s="42"/>
      <c r="V4" s="42"/>
      <c r="W4" s="42"/>
      <c r="X4" s="42"/>
      <c r="Y4" s="42"/>
    </row>
    <row r="5" spans="1:25" s="16" customFormat="1" ht="60" x14ac:dyDescent="0.2">
      <c r="A5" s="88">
        <v>2020</v>
      </c>
      <c r="B5" s="89" t="s">
        <v>19</v>
      </c>
      <c r="C5" s="90" t="s">
        <v>397</v>
      </c>
      <c r="D5" s="28" t="s">
        <v>396</v>
      </c>
      <c r="E5" s="43" t="s">
        <v>395</v>
      </c>
      <c r="F5" s="53" t="s">
        <v>398</v>
      </c>
      <c r="G5" s="27" t="s">
        <v>399</v>
      </c>
      <c r="H5" s="28">
        <v>44102</v>
      </c>
      <c r="I5" s="43" t="s">
        <v>6</v>
      </c>
      <c r="J5" s="28">
        <v>44102</v>
      </c>
      <c r="K5" s="55">
        <f t="shared" ref="K5:K10" si="0">J5+364</f>
        <v>44466</v>
      </c>
      <c r="L5" s="32">
        <v>250260</v>
      </c>
      <c r="M5" s="57" t="s">
        <v>389</v>
      </c>
      <c r="N5" s="58">
        <v>44105</v>
      </c>
      <c r="O5" s="59"/>
      <c r="P5" s="60"/>
      <c r="Q5" s="60"/>
      <c r="R5" s="55">
        <f>K5</f>
        <v>44466</v>
      </c>
      <c r="S5" s="61"/>
      <c r="T5" s="62"/>
      <c r="U5" s="42"/>
      <c r="V5" s="42"/>
      <c r="W5" s="42"/>
      <c r="X5" s="42"/>
      <c r="Y5" s="42"/>
    </row>
    <row r="6" spans="1:25" s="16" customFormat="1" ht="60" x14ac:dyDescent="0.2">
      <c r="A6" s="88">
        <v>2020</v>
      </c>
      <c r="B6" s="89" t="s">
        <v>19</v>
      </c>
      <c r="C6" s="90" t="s">
        <v>395</v>
      </c>
      <c r="D6" s="52" t="s">
        <v>394</v>
      </c>
      <c r="E6" s="43" t="s">
        <v>385</v>
      </c>
      <c r="F6" s="53" t="s">
        <v>386</v>
      </c>
      <c r="G6" s="27" t="s">
        <v>387</v>
      </c>
      <c r="H6" s="28">
        <v>44096</v>
      </c>
      <c r="I6" s="43" t="s">
        <v>6</v>
      </c>
      <c r="J6" s="28">
        <v>44096</v>
      </c>
      <c r="K6" s="55">
        <f t="shared" si="0"/>
        <v>44460</v>
      </c>
      <c r="L6" s="31" t="s">
        <v>388</v>
      </c>
      <c r="M6" s="57" t="s">
        <v>389</v>
      </c>
      <c r="N6" s="58">
        <v>44105</v>
      </c>
      <c r="O6" s="59"/>
      <c r="P6" s="60"/>
      <c r="Q6" s="60"/>
      <c r="R6" s="55">
        <f>K6</f>
        <v>44460</v>
      </c>
      <c r="S6" s="61"/>
      <c r="T6" s="62"/>
      <c r="U6" s="42"/>
      <c r="V6" s="42"/>
      <c r="W6" s="42"/>
      <c r="X6" s="42"/>
      <c r="Y6" s="42"/>
    </row>
    <row r="7" spans="1:25" s="16" customFormat="1" ht="75" x14ac:dyDescent="0.2">
      <c r="A7" s="88">
        <v>2020</v>
      </c>
      <c r="B7" s="89" t="s">
        <v>19</v>
      </c>
      <c r="C7" s="90" t="s">
        <v>393</v>
      </c>
      <c r="D7" s="52" t="s">
        <v>430</v>
      </c>
      <c r="E7" s="43" t="s">
        <v>431</v>
      </c>
      <c r="F7" s="53" t="s">
        <v>381</v>
      </c>
      <c r="G7" s="27" t="s">
        <v>382</v>
      </c>
      <c r="H7" s="28">
        <v>44096</v>
      </c>
      <c r="I7" s="43" t="s">
        <v>6</v>
      </c>
      <c r="J7" s="28">
        <v>44096</v>
      </c>
      <c r="K7" s="55">
        <f t="shared" si="0"/>
        <v>44460</v>
      </c>
      <c r="L7" s="33" t="s">
        <v>380</v>
      </c>
      <c r="M7" s="57" t="s">
        <v>16</v>
      </c>
      <c r="N7" s="58">
        <v>44105</v>
      </c>
      <c r="O7" s="59"/>
      <c r="P7" s="60"/>
      <c r="Q7" s="60"/>
      <c r="R7" s="55">
        <f>K7</f>
        <v>44460</v>
      </c>
      <c r="S7" s="61"/>
      <c r="T7" s="62"/>
      <c r="U7" s="42"/>
      <c r="V7" s="42"/>
      <c r="W7" s="42"/>
      <c r="X7" s="42"/>
      <c r="Y7" s="42"/>
    </row>
    <row r="8" spans="1:25" s="16" customFormat="1" ht="31.5" x14ac:dyDescent="0.2">
      <c r="A8" s="88">
        <v>2020</v>
      </c>
      <c r="B8" s="89" t="s">
        <v>19</v>
      </c>
      <c r="C8" s="90" t="s">
        <v>385</v>
      </c>
      <c r="D8" s="52" t="s">
        <v>392</v>
      </c>
      <c r="E8" s="43" t="s">
        <v>352</v>
      </c>
      <c r="F8" s="53" t="s">
        <v>184</v>
      </c>
      <c r="G8" s="27" t="s">
        <v>377</v>
      </c>
      <c r="H8" s="28">
        <v>44092</v>
      </c>
      <c r="I8" s="43" t="s">
        <v>6</v>
      </c>
      <c r="J8" s="28">
        <v>44092</v>
      </c>
      <c r="K8" s="55">
        <f t="shared" si="0"/>
        <v>44456</v>
      </c>
      <c r="L8" s="29">
        <v>6697.9</v>
      </c>
      <c r="M8" s="57" t="s">
        <v>16</v>
      </c>
      <c r="N8" s="58">
        <v>44105</v>
      </c>
      <c r="O8" s="59"/>
      <c r="P8" s="60"/>
      <c r="Q8" s="60"/>
      <c r="R8" s="55">
        <f>K8</f>
        <v>44456</v>
      </c>
      <c r="S8" s="61"/>
      <c r="T8" s="62"/>
      <c r="U8" s="42"/>
      <c r="V8" s="42"/>
      <c r="W8" s="42"/>
      <c r="X8" s="42"/>
      <c r="Y8" s="42"/>
    </row>
    <row r="9" spans="1:25" s="16" customFormat="1" ht="45" x14ac:dyDescent="0.2">
      <c r="A9" s="88">
        <v>2020</v>
      </c>
      <c r="B9" s="89" t="s">
        <v>19</v>
      </c>
      <c r="C9" s="90" t="s">
        <v>391</v>
      </c>
      <c r="D9" s="52" t="s">
        <v>390</v>
      </c>
      <c r="E9" s="43" t="s">
        <v>376</v>
      </c>
      <c r="F9" s="53" t="s">
        <v>378</v>
      </c>
      <c r="G9" s="27" t="s">
        <v>379</v>
      </c>
      <c r="H9" s="28">
        <v>44089</v>
      </c>
      <c r="I9" s="43" t="s">
        <v>6</v>
      </c>
      <c r="J9" s="28">
        <v>44089</v>
      </c>
      <c r="K9" s="55">
        <f t="shared" si="0"/>
        <v>44453</v>
      </c>
      <c r="L9" s="29">
        <v>18000</v>
      </c>
      <c r="M9" s="57" t="s">
        <v>320</v>
      </c>
      <c r="N9" s="72"/>
      <c r="O9" s="59"/>
      <c r="P9" s="60"/>
      <c r="Q9" s="60"/>
      <c r="R9" s="55">
        <f>K9</f>
        <v>44453</v>
      </c>
      <c r="S9" s="61"/>
      <c r="T9" s="62"/>
      <c r="U9" s="42"/>
      <c r="V9" s="42"/>
      <c r="W9" s="42"/>
      <c r="X9" s="42"/>
      <c r="Y9" s="42"/>
    </row>
    <row r="10" spans="1:25" s="16" customFormat="1" ht="31.5" x14ac:dyDescent="0.2">
      <c r="A10" s="88">
        <v>2020</v>
      </c>
      <c r="B10" s="89" t="s">
        <v>19</v>
      </c>
      <c r="C10" s="90" t="s">
        <v>352</v>
      </c>
      <c r="D10" s="52" t="s">
        <v>354</v>
      </c>
      <c r="E10" s="43" t="s">
        <v>331</v>
      </c>
      <c r="F10" s="53" t="s">
        <v>351</v>
      </c>
      <c r="G10" s="27" t="s">
        <v>245</v>
      </c>
      <c r="H10" s="28">
        <v>44067</v>
      </c>
      <c r="I10" s="43" t="s">
        <v>6</v>
      </c>
      <c r="J10" s="28">
        <v>44067</v>
      </c>
      <c r="K10" s="55">
        <f t="shared" si="0"/>
        <v>44431</v>
      </c>
      <c r="L10" s="29">
        <v>4000</v>
      </c>
      <c r="M10" s="57" t="s">
        <v>16</v>
      </c>
      <c r="N10" s="58">
        <v>44091</v>
      </c>
      <c r="O10" s="59"/>
      <c r="P10" s="60"/>
      <c r="Q10" s="60"/>
      <c r="R10" s="55">
        <f>K10</f>
        <v>44431</v>
      </c>
      <c r="S10" s="61"/>
      <c r="T10" s="62"/>
      <c r="U10" s="42"/>
      <c r="V10" s="42"/>
      <c r="W10" s="42"/>
      <c r="X10" s="42"/>
      <c r="Y10" s="42"/>
    </row>
    <row r="11" spans="1:25" s="16" customFormat="1" ht="36.75" customHeight="1" x14ac:dyDescent="0.2">
      <c r="A11" s="88">
        <v>2020</v>
      </c>
      <c r="B11" s="89" t="s">
        <v>19</v>
      </c>
      <c r="C11" s="90" t="s">
        <v>301</v>
      </c>
      <c r="D11" s="52" t="s">
        <v>353</v>
      </c>
      <c r="E11" s="35" t="s">
        <v>303</v>
      </c>
      <c r="F11" s="54" t="s">
        <v>341</v>
      </c>
      <c r="G11" s="27" t="s">
        <v>342</v>
      </c>
      <c r="H11" s="28">
        <v>44046</v>
      </c>
      <c r="I11" s="43" t="s">
        <v>343</v>
      </c>
      <c r="J11" s="28">
        <f>H11</f>
        <v>44046</v>
      </c>
      <c r="K11" s="55">
        <f>J11+180</f>
        <v>44226</v>
      </c>
      <c r="L11" s="29">
        <v>4647</v>
      </c>
      <c r="M11" s="57" t="s">
        <v>16</v>
      </c>
      <c r="N11" s="58">
        <v>44057</v>
      </c>
      <c r="O11" s="59"/>
      <c r="P11" s="60"/>
      <c r="Q11" s="60"/>
      <c r="R11" s="55">
        <f>K11</f>
        <v>44226</v>
      </c>
      <c r="S11" s="61"/>
      <c r="T11" s="62"/>
      <c r="U11" s="42"/>
      <c r="V11" s="42"/>
      <c r="W11" s="42"/>
      <c r="X11" s="42"/>
      <c r="Y11" s="42"/>
    </row>
    <row r="12" spans="1:25" s="16" customFormat="1" ht="31.5" x14ac:dyDescent="0.2">
      <c r="A12" s="88">
        <v>2020</v>
      </c>
      <c r="B12" s="89" t="s">
        <v>19</v>
      </c>
      <c r="C12" s="90" t="s">
        <v>337</v>
      </c>
      <c r="D12" s="52" t="s">
        <v>338</v>
      </c>
      <c r="E12" s="35" t="s">
        <v>337</v>
      </c>
      <c r="F12" s="54" t="s">
        <v>339</v>
      </c>
      <c r="G12" s="27" t="s">
        <v>340</v>
      </c>
      <c r="H12" s="28">
        <v>44034</v>
      </c>
      <c r="I12" s="43" t="s">
        <v>12</v>
      </c>
      <c r="J12" s="28">
        <v>44034</v>
      </c>
      <c r="K12" s="55">
        <f>J12+364</f>
        <v>44398</v>
      </c>
      <c r="L12" s="29" t="s">
        <v>360</v>
      </c>
      <c r="M12" s="57" t="s">
        <v>221</v>
      </c>
      <c r="N12" s="58">
        <v>44057</v>
      </c>
      <c r="O12" s="59"/>
      <c r="P12" s="60"/>
      <c r="Q12" s="60"/>
      <c r="R12" s="55">
        <f>K12</f>
        <v>44398</v>
      </c>
      <c r="S12" s="61"/>
      <c r="T12" s="62"/>
      <c r="U12" s="42"/>
      <c r="V12" s="42"/>
      <c r="W12" s="42"/>
      <c r="X12" s="42"/>
      <c r="Y12" s="42"/>
    </row>
    <row r="13" spans="1:25" s="16" customFormat="1" ht="75" x14ac:dyDescent="0.2">
      <c r="A13" s="88">
        <v>2020</v>
      </c>
      <c r="B13" s="89" t="s">
        <v>19</v>
      </c>
      <c r="C13" s="43" t="s">
        <v>322</v>
      </c>
      <c r="D13" s="52" t="s">
        <v>20</v>
      </c>
      <c r="E13" s="35" t="s">
        <v>319</v>
      </c>
      <c r="F13" s="54" t="s">
        <v>98</v>
      </c>
      <c r="G13" s="46" t="s">
        <v>323</v>
      </c>
      <c r="H13" s="28">
        <v>44015</v>
      </c>
      <c r="I13" s="43" t="s">
        <v>324</v>
      </c>
      <c r="J13" s="49">
        <v>44015</v>
      </c>
      <c r="K13" s="49" t="s">
        <v>324</v>
      </c>
      <c r="L13" s="43"/>
      <c r="M13" s="57" t="s">
        <v>208</v>
      </c>
      <c r="N13" s="58">
        <v>44057</v>
      </c>
      <c r="O13" s="59"/>
      <c r="P13" s="60"/>
      <c r="Q13" s="60"/>
      <c r="R13" s="55" t="str">
        <f>K13</f>
        <v>INDETERMINADO</v>
      </c>
      <c r="S13" s="61"/>
      <c r="T13" s="62"/>
      <c r="U13" s="42"/>
      <c r="V13" s="42"/>
      <c r="W13" s="42"/>
      <c r="X13" s="42"/>
      <c r="Y13" s="42"/>
    </row>
    <row r="14" spans="1:25" s="16" customFormat="1" ht="97.5" customHeight="1" x14ac:dyDescent="0.2">
      <c r="A14" s="88">
        <v>2020</v>
      </c>
      <c r="B14" s="89" t="s">
        <v>19</v>
      </c>
      <c r="C14" s="90" t="s">
        <v>435</v>
      </c>
      <c r="D14" s="70" t="s">
        <v>436</v>
      </c>
      <c r="E14" s="43" t="s">
        <v>432</v>
      </c>
      <c r="F14" s="54" t="s">
        <v>355</v>
      </c>
      <c r="G14" s="44" t="s">
        <v>348</v>
      </c>
      <c r="H14" s="28">
        <v>44013</v>
      </c>
      <c r="I14" s="43" t="s">
        <v>321</v>
      </c>
      <c r="J14" s="45">
        <v>44013</v>
      </c>
      <c r="K14" s="55">
        <v>45412</v>
      </c>
      <c r="L14" s="56" t="s">
        <v>346</v>
      </c>
      <c r="M14" s="57" t="s">
        <v>320</v>
      </c>
      <c r="N14" s="58">
        <v>44023</v>
      </c>
      <c r="O14" s="59"/>
      <c r="P14" s="60"/>
      <c r="Q14" s="60"/>
      <c r="R14" s="55">
        <f>K14</f>
        <v>45412</v>
      </c>
      <c r="S14" s="59"/>
      <c r="T14" s="62"/>
      <c r="U14" s="42"/>
      <c r="V14" s="42"/>
      <c r="W14" s="42"/>
      <c r="X14" s="42"/>
      <c r="Y14" s="42"/>
    </row>
    <row r="15" spans="1:25" s="16" customFormat="1" ht="31.5" x14ac:dyDescent="0.2">
      <c r="A15" s="88">
        <v>2020</v>
      </c>
      <c r="B15" s="89" t="s">
        <v>19</v>
      </c>
      <c r="C15" s="90" t="s">
        <v>331</v>
      </c>
      <c r="D15" s="52" t="s">
        <v>332</v>
      </c>
      <c r="E15" s="35" t="s">
        <v>299</v>
      </c>
      <c r="F15" s="53" t="s">
        <v>333</v>
      </c>
      <c r="G15" s="47" t="s">
        <v>359</v>
      </c>
      <c r="H15" s="28">
        <v>44013</v>
      </c>
      <c r="I15" s="43" t="s">
        <v>6</v>
      </c>
      <c r="J15" s="49">
        <v>44013</v>
      </c>
      <c r="K15" s="55">
        <f t="shared" ref="K15:K20" si="1">J15+364</f>
        <v>44377</v>
      </c>
      <c r="L15" s="43" t="s">
        <v>334</v>
      </c>
      <c r="M15" s="57" t="s">
        <v>221</v>
      </c>
      <c r="N15" s="55">
        <v>44023</v>
      </c>
      <c r="O15" s="68"/>
      <c r="P15" s="60"/>
      <c r="Q15" s="60"/>
      <c r="R15" s="55">
        <f>K15</f>
        <v>44377</v>
      </c>
      <c r="S15" s="61"/>
      <c r="T15" s="62"/>
      <c r="U15" s="42"/>
      <c r="V15" s="42"/>
      <c r="W15" s="42"/>
      <c r="X15" s="42"/>
      <c r="Y15" s="42"/>
    </row>
    <row r="16" spans="1:25" s="16" customFormat="1" ht="120" x14ac:dyDescent="0.2">
      <c r="A16" s="88">
        <v>2020</v>
      </c>
      <c r="B16" s="89" t="s">
        <v>19</v>
      </c>
      <c r="C16" s="90" t="s">
        <v>303</v>
      </c>
      <c r="D16" s="52" t="s">
        <v>304</v>
      </c>
      <c r="E16" s="35" t="s">
        <v>305</v>
      </c>
      <c r="F16" s="53" t="s">
        <v>306</v>
      </c>
      <c r="G16" s="46" t="s">
        <v>307</v>
      </c>
      <c r="H16" s="49">
        <v>43962</v>
      </c>
      <c r="I16" s="43" t="s">
        <v>6</v>
      </c>
      <c r="J16" s="49">
        <f>H16</f>
        <v>43962</v>
      </c>
      <c r="K16" s="55">
        <f t="shared" si="1"/>
        <v>44326</v>
      </c>
      <c r="L16" s="43" t="s">
        <v>308</v>
      </c>
      <c r="M16" s="57" t="s">
        <v>221</v>
      </c>
      <c r="N16" s="55">
        <v>43973</v>
      </c>
      <c r="O16" s="68"/>
      <c r="P16" s="60"/>
      <c r="Q16" s="60"/>
      <c r="R16" s="55">
        <f>K16</f>
        <v>44326</v>
      </c>
      <c r="S16" s="61"/>
      <c r="T16" s="62"/>
      <c r="U16" s="42"/>
      <c r="V16" s="42"/>
      <c r="W16" s="42"/>
      <c r="X16" s="42"/>
      <c r="Y16" s="42"/>
    </row>
    <row r="17" spans="1:25" s="16" customFormat="1" ht="60" x14ac:dyDescent="0.2">
      <c r="A17" s="88">
        <v>2020</v>
      </c>
      <c r="B17" s="89" t="s">
        <v>19</v>
      </c>
      <c r="C17" s="90" t="s">
        <v>299</v>
      </c>
      <c r="D17" s="52" t="s">
        <v>300</v>
      </c>
      <c r="E17" s="35" t="s">
        <v>301</v>
      </c>
      <c r="F17" s="53" t="s">
        <v>46</v>
      </c>
      <c r="G17" s="46" t="s">
        <v>233</v>
      </c>
      <c r="H17" s="49">
        <v>43962</v>
      </c>
      <c r="I17" s="43" t="s">
        <v>6</v>
      </c>
      <c r="J17" s="49">
        <f>H17</f>
        <v>43962</v>
      </c>
      <c r="K17" s="55">
        <f t="shared" si="1"/>
        <v>44326</v>
      </c>
      <c r="L17" s="43" t="s">
        <v>302</v>
      </c>
      <c r="M17" s="57" t="s">
        <v>369</v>
      </c>
      <c r="N17" s="58">
        <v>43973</v>
      </c>
      <c r="O17" s="68"/>
      <c r="P17" s="60"/>
      <c r="Q17" s="60"/>
      <c r="R17" s="55">
        <f>K17</f>
        <v>44326</v>
      </c>
      <c r="S17" s="61"/>
      <c r="T17" s="62"/>
      <c r="U17" s="42"/>
      <c r="V17" s="42"/>
      <c r="W17" s="42"/>
      <c r="X17" s="42"/>
      <c r="Y17" s="42"/>
    </row>
    <row r="18" spans="1:25" s="16" customFormat="1" ht="45" x14ac:dyDescent="0.2">
      <c r="A18" s="88">
        <v>2020</v>
      </c>
      <c r="B18" s="89" t="s">
        <v>19</v>
      </c>
      <c r="C18" s="90" t="s">
        <v>267</v>
      </c>
      <c r="D18" s="52" t="s">
        <v>268</v>
      </c>
      <c r="E18" s="35" t="s">
        <v>256</v>
      </c>
      <c r="F18" s="54" t="s">
        <v>269</v>
      </c>
      <c r="G18" s="46" t="s">
        <v>270</v>
      </c>
      <c r="H18" s="49">
        <v>43927</v>
      </c>
      <c r="I18" s="43" t="s">
        <v>6</v>
      </c>
      <c r="J18" s="49">
        <v>43927</v>
      </c>
      <c r="K18" s="55">
        <f t="shared" si="1"/>
        <v>44291</v>
      </c>
      <c r="L18" s="64" t="s">
        <v>266</v>
      </c>
      <c r="M18" s="57" t="s">
        <v>320</v>
      </c>
      <c r="N18" s="55">
        <v>43964</v>
      </c>
      <c r="O18" s="59"/>
      <c r="P18" s="60"/>
      <c r="Q18" s="60"/>
      <c r="R18" s="55">
        <f>K18</f>
        <v>44291</v>
      </c>
      <c r="S18" s="59"/>
      <c r="T18" s="62"/>
      <c r="U18" s="42"/>
      <c r="V18" s="42"/>
      <c r="W18" s="42"/>
      <c r="X18" s="42"/>
      <c r="Y18" s="42"/>
    </row>
    <row r="19" spans="1:25" s="16" customFormat="1" ht="45" x14ac:dyDescent="0.2">
      <c r="A19" s="88">
        <v>2020</v>
      </c>
      <c r="B19" s="89" t="s">
        <v>19</v>
      </c>
      <c r="C19" s="90" t="s">
        <v>257</v>
      </c>
      <c r="D19" s="52" t="s">
        <v>261</v>
      </c>
      <c r="E19" s="35" t="s">
        <v>251</v>
      </c>
      <c r="F19" s="54" t="s">
        <v>262</v>
      </c>
      <c r="G19" s="46" t="s">
        <v>263</v>
      </c>
      <c r="H19" s="49">
        <v>43909</v>
      </c>
      <c r="I19" s="43" t="s">
        <v>6</v>
      </c>
      <c r="J19" s="49">
        <v>43909</v>
      </c>
      <c r="K19" s="55">
        <f t="shared" si="1"/>
        <v>44273</v>
      </c>
      <c r="L19" s="64" t="s">
        <v>264</v>
      </c>
      <c r="M19" s="57" t="s">
        <v>265</v>
      </c>
      <c r="N19" s="55">
        <v>43964</v>
      </c>
      <c r="O19" s="59"/>
      <c r="P19" s="60"/>
      <c r="Q19" s="60"/>
      <c r="R19" s="55">
        <f>K19</f>
        <v>44273</v>
      </c>
      <c r="S19" s="59"/>
      <c r="T19" s="62"/>
      <c r="U19" s="42"/>
      <c r="V19" s="42"/>
      <c r="W19" s="42"/>
      <c r="X19" s="42"/>
      <c r="Y19" s="42"/>
    </row>
    <row r="20" spans="1:25" s="16" customFormat="1" ht="31.5" x14ac:dyDescent="0.2">
      <c r="A20" s="88">
        <v>2020</v>
      </c>
      <c r="B20" s="89" t="s">
        <v>19</v>
      </c>
      <c r="C20" s="90" t="s">
        <v>255</v>
      </c>
      <c r="D20" s="52" t="s">
        <v>258</v>
      </c>
      <c r="E20" s="35" t="s">
        <v>255</v>
      </c>
      <c r="F20" s="54" t="s">
        <v>197</v>
      </c>
      <c r="G20" s="46" t="s">
        <v>259</v>
      </c>
      <c r="H20" s="28">
        <v>43906</v>
      </c>
      <c r="I20" s="43" t="s">
        <v>6</v>
      </c>
      <c r="J20" s="28">
        <v>43906</v>
      </c>
      <c r="K20" s="55">
        <f t="shared" si="1"/>
        <v>44270</v>
      </c>
      <c r="L20" s="64" t="s">
        <v>260</v>
      </c>
      <c r="M20" s="57" t="s">
        <v>221</v>
      </c>
      <c r="N20" s="55">
        <v>43964</v>
      </c>
      <c r="O20" s="59"/>
      <c r="P20" s="60"/>
      <c r="Q20" s="60"/>
      <c r="R20" s="55">
        <f>K20</f>
        <v>44270</v>
      </c>
      <c r="S20" s="59"/>
      <c r="T20" s="62"/>
      <c r="U20" s="42"/>
      <c r="V20" s="42"/>
      <c r="W20" s="42"/>
      <c r="X20" s="42"/>
      <c r="Y20" s="42"/>
    </row>
    <row r="21" spans="1:25" s="16" customFormat="1" ht="119.25" customHeight="1" x14ac:dyDescent="0.2">
      <c r="A21" s="88">
        <v>2020</v>
      </c>
      <c r="B21" s="89" t="s">
        <v>19</v>
      </c>
      <c r="C21" s="90" t="s">
        <v>251</v>
      </c>
      <c r="D21" s="52" t="s">
        <v>252</v>
      </c>
      <c r="E21" s="35" t="s">
        <v>309</v>
      </c>
      <c r="F21" s="54" t="s">
        <v>120</v>
      </c>
      <c r="G21" s="46" t="s">
        <v>253</v>
      </c>
      <c r="H21" s="28">
        <v>43874</v>
      </c>
      <c r="I21" s="43" t="s">
        <v>6</v>
      </c>
      <c r="J21" s="28">
        <f>H21</f>
        <v>43874</v>
      </c>
      <c r="K21" s="55">
        <f>J21+365</f>
        <v>44239</v>
      </c>
      <c r="L21" s="64" t="s">
        <v>254</v>
      </c>
      <c r="M21" s="57" t="s">
        <v>369</v>
      </c>
      <c r="N21" s="58">
        <v>43964</v>
      </c>
      <c r="O21" s="59"/>
      <c r="P21" s="60"/>
      <c r="Q21" s="60"/>
      <c r="R21" s="55">
        <f>K21</f>
        <v>44239</v>
      </c>
      <c r="S21" s="59"/>
      <c r="T21" s="62"/>
      <c r="U21" s="42"/>
      <c r="V21" s="42"/>
      <c r="W21" s="42"/>
      <c r="X21" s="42"/>
      <c r="Y21" s="42"/>
    </row>
    <row r="22" spans="1:25" s="16" customFormat="1" ht="130.5" customHeight="1" x14ac:dyDescent="0.2">
      <c r="A22" s="88">
        <v>2019</v>
      </c>
      <c r="B22" s="89" t="s">
        <v>19</v>
      </c>
      <c r="C22" s="90" t="s">
        <v>437</v>
      </c>
      <c r="D22" s="52" t="s">
        <v>438</v>
      </c>
      <c r="E22" s="43" t="s">
        <v>433</v>
      </c>
      <c r="F22" s="54" t="s">
        <v>358</v>
      </c>
      <c r="G22" s="46" t="s">
        <v>271</v>
      </c>
      <c r="H22" s="28">
        <v>43815</v>
      </c>
      <c r="I22" s="43" t="s">
        <v>272</v>
      </c>
      <c r="J22" s="28">
        <f>H22</f>
        <v>43815</v>
      </c>
      <c r="K22" s="55">
        <v>44530</v>
      </c>
      <c r="L22" s="55" t="s">
        <v>273</v>
      </c>
      <c r="M22" s="57" t="s">
        <v>320</v>
      </c>
      <c r="N22" s="58">
        <v>43876</v>
      </c>
      <c r="O22" s="59"/>
      <c r="P22" s="60"/>
      <c r="Q22" s="60"/>
      <c r="R22" s="55">
        <f>K22</f>
        <v>44530</v>
      </c>
      <c r="S22" s="59"/>
      <c r="T22" s="62"/>
      <c r="U22" s="42"/>
      <c r="V22" s="42"/>
      <c r="W22" s="42"/>
      <c r="X22" s="42"/>
      <c r="Y22" s="42"/>
    </row>
    <row r="23" spans="1:25" s="16" customFormat="1" ht="121.5" customHeight="1" outlineLevel="1" x14ac:dyDescent="0.2">
      <c r="A23" s="88">
        <v>2019</v>
      </c>
      <c r="B23" s="89" t="s">
        <v>19</v>
      </c>
      <c r="C23" s="90" t="s">
        <v>439</v>
      </c>
      <c r="D23" s="52" t="s">
        <v>440</v>
      </c>
      <c r="E23" s="43" t="s">
        <v>434</v>
      </c>
      <c r="F23" s="54" t="s">
        <v>274</v>
      </c>
      <c r="G23" s="46" t="s">
        <v>271</v>
      </c>
      <c r="H23" s="28">
        <v>43820</v>
      </c>
      <c r="I23" s="43" t="s">
        <v>275</v>
      </c>
      <c r="J23" s="28">
        <v>43820</v>
      </c>
      <c r="K23" s="55">
        <v>44530</v>
      </c>
      <c r="L23" s="64" t="s">
        <v>276</v>
      </c>
      <c r="M23" s="57" t="s">
        <v>320</v>
      </c>
      <c r="N23" s="58">
        <v>43845</v>
      </c>
      <c r="O23" s="59"/>
      <c r="P23" s="60"/>
      <c r="Q23" s="60"/>
      <c r="R23" s="55">
        <f>K23</f>
        <v>44530</v>
      </c>
      <c r="S23" s="59"/>
      <c r="T23" s="62"/>
      <c r="U23" s="65"/>
      <c r="V23" s="65"/>
      <c r="W23" s="65"/>
      <c r="X23" s="65"/>
      <c r="Y23" s="65"/>
    </row>
    <row r="24" spans="1:25" s="16" customFormat="1" ht="74.25" customHeight="1" outlineLevel="1" x14ac:dyDescent="0.2">
      <c r="A24" s="88">
        <v>2019</v>
      </c>
      <c r="B24" s="89" t="s">
        <v>19</v>
      </c>
      <c r="C24" s="90" t="s">
        <v>441</v>
      </c>
      <c r="D24" s="52" t="s">
        <v>442</v>
      </c>
      <c r="E24" s="43" t="s">
        <v>455</v>
      </c>
      <c r="F24" s="54" t="s">
        <v>356</v>
      </c>
      <c r="G24" s="47" t="s">
        <v>349</v>
      </c>
      <c r="H24" s="28">
        <v>43815</v>
      </c>
      <c r="I24" s="43" t="s">
        <v>272</v>
      </c>
      <c r="J24" s="28">
        <f>H24</f>
        <v>43815</v>
      </c>
      <c r="K24" s="55">
        <v>44530</v>
      </c>
      <c r="L24" s="64" t="s">
        <v>347</v>
      </c>
      <c r="M24" s="57" t="s">
        <v>320</v>
      </c>
      <c r="N24" s="58">
        <v>43845</v>
      </c>
      <c r="O24" s="59"/>
      <c r="P24" s="60"/>
      <c r="Q24" s="60"/>
      <c r="R24" s="55">
        <f>K24</f>
        <v>44530</v>
      </c>
      <c r="S24" s="59"/>
      <c r="T24" s="62"/>
      <c r="U24" s="65"/>
      <c r="V24" s="65"/>
      <c r="W24" s="65"/>
      <c r="X24" s="65"/>
      <c r="Y24" s="65"/>
    </row>
    <row r="25" spans="1:25" s="16" customFormat="1" ht="44.25" customHeight="1" outlineLevel="1" x14ac:dyDescent="0.2">
      <c r="A25" s="88">
        <v>2019</v>
      </c>
      <c r="B25" s="89" t="s">
        <v>19</v>
      </c>
      <c r="C25" s="91" t="s">
        <v>217</v>
      </c>
      <c r="D25" s="52" t="s">
        <v>218</v>
      </c>
      <c r="E25" s="35" t="s">
        <v>219</v>
      </c>
      <c r="F25" s="54" t="s">
        <v>220</v>
      </c>
      <c r="G25" s="46" t="s">
        <v>248</v>
      </c>
      <c r="H25" s="49">
        <v>43801</v>
      </c>
      <c r="I25" s="43" t="s">
        <v>6</v>
      </c>
      <c r="J25" s="49">
        <v>43801</v>
      </c>
      <c r="K25" s="55">
        <v>44166</v>
      </c>
      <c r="L25" s="64">
        <v>2289.6</v>
      </c>
      <c r="M25" s="57" t="s">
        <v>374</v>
      </c>
      <c r="N25" s="58">
        <v>43845</v>
      </c>
      <c r="O25" s="59" t="s">
        <v>423</v>
      </c>
      <c r="P25" s="60">
        <v>44167</v>
      </c>
      <c r="Q25" s="60">
        <v>44167</v>
      </c>
      <c r="R25" s="55">
        <f>Q25+364</f>
        <v>44531</v>
      </c>
      <c r="S25" s="59" t="s">
        <v>424</v>
      </c>
      <c r="T25" s="62">
        <v>44173</v>
      </c>
      <c r="U25" s="42"/>
      <c r="V25" s="42"/>
      <c r="W25" s="42"/>
      <c r="X25" s="42"/>
      <c r="Y25" s="42"/>
    </row>
    <row r="26" spans="1:25" s="16" customFormat="1" ht="105" customHeight="1" outlineLevel="1" x14ac:dyDescent="0.2">
      <c r="A26" s="88">
        <v>2019</v>
      </c>
      <c r="B26" s="89" t="s">
        <v>19</v>
      </c>
      <c r="C26" s="91" t="s">
        <v>214</v>
      </c>
      <c r="D26" s="52" t="s">
        <v>215</v>
      </c>
      <c r="E26" s="35" t="s">
        <v>216</v>
      </c>
      <c r="F26" s="54" t="s">
        <v>361</v>
      </c>
      <c r="G26" s="46" t="s">
        <v>456</v>
      </c>
      <c r="H26" s="49">
        <v>43801</v>
      </c>
      <c r="I26" s="43" t="s">
        <v>6</v>
      </c>
      <c r="J26" s="49">
        <f>H26</f>
        <v>43801</v>
      </c>
      <c r="K26" s="55">
        <v>44166</v>
      </c>
      <c r="L26" s="64">
        <v>720</v>
      </c>
      <c r="M26" s="57" t="s">
        <v>221</v>
      </c>
      <c r="N26" s="58">
        <v>43804</v>
      </c>
      <c r="O26" s="59" t="s">
        <v>425</v>
      </c>
      <c r="P26" s="60">
        <v>44167</v>
      </c>
      <c r="Q26" s="60">
        <v>44167</v>
      </c>
      <c r="R26" s="55">
        <f>Q26+364</f>
        <v>44531</v>
      </c>
      <c r="S26" s="73">
        <v>720</v>
      </c>
      <c r="T26" s="62">
        <v>44173</v>
      </c>
      <c r="U26" s="42"/>
      <c r="V26" s="42"/>
      <c r="W26" s="42"/>
      <c r="X26" s="42"/>
      <c r="Y26" s="42"/>
    </row>
    <row r="27" spans="1:25" s="16" customFormat="1" ht="30" outlineLevel="1" x14ac:dyDescent="0.2">
      <c r="A27" s="88">
        <v>2019</v>
      </c>
      <c r="B27" s="89" t="s">
        <v>19</v>
      </c>
      <c r="C27" s="91" t="s">
        <v>205</v>
      </c>
      <c r="D27" s="52" t="s">
        <v>204</v>
      </c>
      <c r="E27" s="35" t="s">
        <v>196</v>
      </c>
      <c r="F27" s="54" t="s">
        <v>206</v>
      </c>
      <c r="G27" s="46" t="s">
        <v>246</v>
      </c>
      <c r="H27" s="49">
        <v>43762</v>
      </c>
      <c r="I27" s="43" t="s">
        <v>6</v>
      </c>
      <c r="J27" s="49">
        <v>43762</v>
      </c>
      <c r="K27" s="55">
        <f>J27+365</f>
        <v>44127</v>
      </c>
      <c r="L27" s="48" t="s">
        <v>207</v>
      </c>
      <c r="M27" s="57" t="s">
        <v>208</v>
      </c>
      <c r="N27" s="58">
        <v>43774</v>
      </c>
      <c r="O27" s="59" t="s">
        <v>404</v>
      </c>
      <c r="P27" s="60">
        <v>44128</v>
      </c>
      <c r="Q27" s="60">
        <v>44127</v>
      </c>
      <c r="R27" s="55">
        <f>Q27+364</f>
        <v>44491</v>
      </c>
      <c r="S27" s="59" t="s">
        <v>426</v>
      </c>
      <c r="T27" s="62">
        <v>44173</v>
      </c>
      <c r="U27" s="42"/>
      <c r="V27" s="42"/>
      <c r="W27" s="42"/>
      <c r="X27" s="42"/>
      <c r="Y27" s="42"/>
    </row>
    <row r="28" spans="1:25" s="16" customFormat="1" ht="75" outlineLevel="1" x14ac:dyDescent="0.2">
      <c r="A28" s="88">
        <v>2019</v>
      </c>
      <c r="B28" s="89" t="s">
        <v>19</v>
      </c>
      <c r="C28" s="91" t="s">
        <v>209</v>
      </c>
      <c r="D28" s="52" t="s">
        <v>444</v>
      </c>
      <c r="E28" s="35" t="s">
        <v>210</v>
      </c>
      <c r="F28" s="54" t="s">
        <v>222</v>
      </c>
      <c r="G28" s="46" t="s">
        <v>247</v>
      </c>
      <c r="H28" s="49">
        <v>43762</v>
      </c>
      <c r="I28" s="43" t="s">
        <v>6</v>
      </c>
      <c r="J28" s="49">
        <f>H28</f>
        <v>43762</v>
      </c>
      <c r="K28" s="55">
        <f>J28+365</f>
        <v>44127</v>
      </c>
      <c r="L28" s="64" t="s">
        <v>211</v>
      </c>
      <c r="M28" s="57" t="s">
        <v>375</v>
      </c>
      <c r="N28" s="58">
        <v>43774</v>
      </c>
      <c r="O28" s="59" t="s">
        <v>402</v>
      </c>
      <c r="P28" s="60">
        <v>44127</v>
      </c>
      <c r="Q28" s="60">
        <v>44127</v>
      </c>
      <c r="R28" s="55">
        <f>Q28+364</f>
        <v>44491</v>
      </c>
      <c r="S28" s="59" t="s">
        <v>403</v>
      </c>
      <c r="T28" s="62">
        <v>44152</v>
      </c>
      <c r="U28" s="42"/>
      <c r="V28" s="42"/>
      <c r="W28" s="42"/>
      <c r="X28" s="42"/>
      <c r="Y28" s="42"/>
    </row>
    <row r="29" spans="1:25" ht="47.25" outlineLevel="1" x14ac:dyDescent="0.2">
      <c r="A29" s="88">
        <v>2019</v>
      </c>
      <c r="B29" s="89" t="s">
        <v>19</v>
      </c>
      <c r="C29" s="91" t="s">
        <v>60</v>
      </c>
      <c r="D29" s="52" t="s">
        <v>212</v>
      </c>
      <c r="E29" s="35" t="s">
        <v>213</v>
      </c>
      <c r="F29" s="54" t="s">
        <v>452</v>
      </c>
      <c r="G29" s="46" t="s">
        <v>451</v>
      </c>
      <c r="H29" s="49">
        <v>43759</v>
      </c>
      <c r="I29" s="43" t="s">
        <v>176</v>
      </c>
      <c r="J29" s="49">
        <v>43922</v>
      </c>
      <c r="K29" s="55">
        <v>45012</v>
      </c>
      <c r="L29" s="64">
        <v>4498.5</v>
      </c>
      <c r="M29" s="57" t="s">
        <v>320</v>
      </c>
      <c r="N29" s="58">
        <v>43774</v>
      </c>
      <c r="O29" s="59"/>
      <c r="P29" s="60"/>
      <c r="Q29" s="60"/>
      <c r="R29" s="55">
        <f>K29</f>
        <v>45012</v>
      </c>
      <c r="S29" s="59"/>
      <c r="T29" s="62"/>
      <c r="U29" s="42"/>
      <c r="V29" s="42"/>
      <c r="W29" s="42"/>
      <c r="X29" s="42"/>
      <c r="Y29" s="42"/>
    </row>
    <row r="30" spans="1:25" ht="30" outlineLevel="1" x14ac:dyDescent="0.2">
      <c r="A30" s="88">
        <v>2019</v>
      </c>
      <c r="B30" s="89" t="s">
        <v>19</v>
      </c>
      <c r="C30" s="91" t="s">
        <v>190</v>
      </c>
      <c r="D30" s="52" t="s">
        <v>189</v>
      </c>
      <c r="E30" s="35" t="s">
        <v>188</v>
      </c>
      <c r="F30" s="54" t="s">
        <v>453</v>
      </c>
      <c r="G30" s="46" t="s">
        <v>244</v>
      </c>
      <c r="H30" s="49">
        <v>43689</v>
      </c>
      <c r="I30" s="43" t="s">
        <v>6</v>
      </c>
      <c r="J30" s="49">
        <v>43689</v>
      </c>
      <c r="K30" s="49">
        <f>J30+365</f>
        <v>44054</v>
      </c>
      <c r="L30" s="66" t="s">
        <v>195</v>
      </c>
      <c r="M30" s="57" t="s">
        <v>16</v>
      </c>
      <c r="N30" s="58">
        <v>43713</v>
      </c>
      <c r="O30" s="25" t="s">
        <v>344</v>
      </c>
      <c r="P30" s="60">
        <v>44050</v>
      </c>
      <c r="Q30" s="60">
        <v>44055</v>
      </c>
      <c r="R30" s="55">
        <f>Q30+364</f>
        <v>44419</v>
      </c>
      <c r="S30" s="59" t="s">
        <v>345</v>
      </c>
      <c r="T30" s="62">
        <v>44057</v>
      </c>
      <c r="U30" s="74"/>
      <c r="V30" s="74"/>
      <c r="W30" s="74"/>
      <c r="X30" s="74"/>
      <c r="Y30" s="74"/>
    </row>
    <row r="31" spans="1:25" ht="60" outlineLevel="1" x14ac:dyDescent="0.2">
      <c r="A31" s="88">
        <v>2019</v>
      </c>
      <c r="B31" s="89" t="s">
        <v>19</v>
      </c>
      <c r="C31" s="91" t="s">
        <v>182</v>
      </c>
      <c r="D31" s="52" t="s">
        <v>193</v>
      </c>
      <c r="E31" s="35" t="s">
        <v>178</v>
      </c>
      <c r="F31" s="54" t="s">
        <v>294</v>
      </c>
      <c r="G31" s="46" t="s">
        <v>243</v>
      </c>
      <c r="H31" s="49">
        <v>43668</v>
      </c>
      <c r="I31" s="52" t="s">
        <v>183</v>
      </c>
      <c r="J31" s="49">
        <f>H31</f>
        <v>43668</v>
      </c>
      <c r="K31" s="55">
        <v>45494</v>
      </c>
      <c r="L31" s="66" t="s">
        <v>293</v>
      </c>
      <c r="M31" s="57" t="s">
        <v>16</v>
      </c>
      <c r="N31" s="58">
        <v>43680</v>
      </c>
      <c r="O31" s="59" t="s">
        <v>427</v>
      </c>
      <c r="P31" s="60">
        <v>44145</v>
      </c>
      <c r="Q31" s="60">
        <f>P31</f>
        <v>44145</v>
      </c>
      <c r="R31" s="55">
        <f>K31</f>
        <v>45494</v>
      </c>
      <c r="S31" s="61" t="s">
        <v>405</v>
      </c>
      <c r="T31" s="75"/>
      <c r="U31" s="77"/>
      <c r="V31" s="78">
        <f>Q31</f>
        <v>44145</v>
      </c>
      <c r="W31" s="79" t="s">
        <v>350</v>
      </c>
      <c r="X31" s="80">
        <v>44057</v>
      </c>
      <c r="Y31" s="76" t="s">
        <v>428</v>
      </c>
    </row>
    <row r="32" spans="1:25" ht="30" outlineLevel="1" x14ac:dyDescent="0.2">
      <c r="A32" s="88">
        <v>2019</v>
      </c>
      <c r="B32" s="89" t="s">
        <v>19</v>
      </c>
      <c r="C32" s="91" t="s">
        <v>171</v>
      </c>
      <c r="D32" s="52" t="s">
        <v>443</v>
      </c>
      <c r="E32" s="35" t="s">
        <v>172</v>
      </c>
      <c r="F32" s="54" t="s">
        <v>173</v>
      </c>
      <c r="G32" s="46" t="s">
        <v>242</v>
      </c>
      <c r="H32" s="49">
        <v>43587</v>
      </c>
      <c r="I32" s="43" t="s">
        <v>6</v>
      </c>
      <c r="J32" s="49">
        <v>43587</v>
      </c>
      <c r="K32" s="49">
        <f>J32+365</f>
        <v>43952</v>
      </c>
      <c r="L32" s="66" t="s">
        <v>192</v>
      </c>
      <c r="M32" s="57" t="s">
        <v>375</v>
      </c>
      <c r="N32" s="58">
        <v>43623</v>
      </c>
      <c r="O32" s="59" t="s">
        <v>312</v>
      </c>
      <c r="P32" s="60">
        <v>43929</v>
      </c>
      <c r="Q32" s="60">
        <v>43953</v>
      </c>
      <c r="R32" s="55">
        <v>44317</v>
      </c>
      <c r="S32" s="67" t="s">
        <v>192</v>
      </c>
      <c r="T32" s="62">
        <v>43964</v>
      </c>
      <c r="U32" s="42"/>
      <c r="V32" s="42"/>
      <c r="W32" s="42"/>
      <c r="X32" s="42"/>
      <c r="Y32" s="42"/>
    </row>
    <row r="33" spans="1:26" ht="54.75" customHeight="1" outlineLevel="1" x14ac:dyDescent="0.2">
      <c r="A33" s="88">
        <v>2019</v>
      </c>
      <c r="B33" s="89" t="s">
        <v>19</v>
      </c>
      <c r="C33" s="91" t="s">
        <v>164</v>
      </c>
      <c r="D33" s="52" t="s">
        <v>165</v>
      </c>
      <c r="E33" s="35" t="s">
        <v>166</v>
      </c>
      <c r="F33" s="54" t="s">
        <v>23</v>
      </c>
      <c r="G33" s="46" t="s">
        <v>241</v>
      </c>
      <c r="H33" s="49">
        <v>43487</v>
      </c>
      <c r="I33" s="43" t="s">
        <v>6</v>
      </c>
      <c r="J33" s="49">
        <f>H33</f>
        <v>43487</v>
      </c>
      <c r="K33" s="49">
        <v>43851</v>
      </c>
      <c r="L33" s="81" t="s">
        <v>191</v>
      </c>
      <c r="M33" s="57" t="s">
        <v>370</v>
      </c>
      <c r="N33" s="55">
        <v>43501</v>
      </c>
      <c r="O33" s="68" t="s">
        <v>459</v>
      </c>
      <c r="P33" s="60">
        <v>44208</v>
      </c>
      <c r="Q33" s="60">
        <v>44218</v>
      </c>
      <c r="R33" s="55">
        <f>Q33+364</f>
        <v>44582</v>
      </c>
      <c r="S33" s="61" t="s">
        <v>203</v>
      </c>
      <c r="T33" s="75"/>
      <c r="U33" s="60" t="e">
        <f>#REF!</f>
        <v>#REF!</v>
      </c>
      <c r="V33" s="55">
        <v>44224</v>
      </c>
      <c r="W33" s="61" t="s">
        <v>203</v>
      </c>
      <c r="X33" s="62">
        <v>43501</v>
      </c>
      <c r="Y33" s="59" t="s">
        <v>457</v>
      </c>
      <c r="Z33" s="63" t="s">
        <v>416</v>
      </c>
    </row>
    <row r="34" spans="1:26" ht="31.5" outlineLevel="1" x14ac:dyDescent="0.2">
      <c r="A34" s="88">
        <v>2019</v>
      </c>
      <c r="B34" s="89" t="s">
        <v>19</v>
      </c>
      <c r="C34" s="91" t="s">
        <v>178</v>
      </c>
      <c r="D34" s="52" t="s">
        <v>446</v>
      </c>
      <c r="E34" s="35" t="s">
        <v>357</v>
      </c>
      <c r="F34" s="54" t="s">
        <v>62</v>
      </c>
      <c r="G34" s="46" t="s">
        <v>317</v>
      </c>
      <c r="H34" s="49">
        <v>43588</v>
      </c>
      <c r="I34" s="43" t="s">
        <v>6</v>
      </c>
      <c r="J34" s="49">
        <v>43588</v>
      </c>
      <c r="K34" s="55">
        <f>J34+365</f>
        <v>43953</v>
      </c>
      <c r="L34" s="48" t="s">
        <v>194</v>
      </c>
      <c r="M34" s="57" t="s">
        <v>16</v>
      </c>
      <c r="N34" s="58">
        <v>43623</v>
      </c>
      <c r="O34" s="68" t="s">
        <v>296</v>
      </c>
      <c r="P34" s="60">
        <v>43953</v>
      </c>
      <c r="Q34" s="60">
        <v>44034</v>
      </c>
      <c r="R34" s="55">
        <v>44398</v>
      </c>
      <c r="S34" s="61" t="s">
        <v>194</v>
      </c>
      <c r="T34" s="62">
        <v>44057</v>
      </c>
      <c r="U34" s="42"/>
      <c r="V34" s="42"/>
      <c r="W34" s="42"/>
      <c r="X34" s="42"/>
      <c r="Y34" s="42"/>
    </row>
    <row r="35" spans="1:26" ht="60" outlineLevel="1" x14ac:dyDescent="0.2">
      <c r="A35" s="88">
        <v>2018</v>
      </c>
      <c r="B35" s="89" t="s">
        <v>19</v>
      </c>
      <c r="C35" s="91" t="s">
        <v>154</v>
      </c>
      <c r="D35" s="52" t="s">
        <v>155</v>
      </c>
      <c r="E35" s="35" t="s">
        <v>156</v>
      </c>
      <c r="F35" s="54" t="s">
        <v>454</v>
      </c>
      <c r="G35" s="46" t="s">
        <v>237</v>
      </c>
      <c r="H35" s="49">
        <v>43271</v>
      </c>
      <c r="I35" s="43" t="s">
        <v>6</v>
      </c>
      <c r="J35" s="49">
        <f>H35</f>
        <v>43271</v>
      </c>
      <c r="K35" s="49">
        <f>J35+364</f>
        <v>43635</v>
      </c>
      <c r="L35" s="66">
        <v>26004</v>
      </c>
      <c r="M35" s="57" t="s">
        <v>140</v>
      </c>
      <c r="N35" s="55">
        <v>43320</v>
      </c>
      <c r="O35" s="68" t="s">
        <v>314</v>
      </c>
      <c r="P35" s="60">
        <v>43997</v>
      </c>
      <c r="Q35" s="60">
        <v>44002</v>
      </c>
      <c r="R35" s="55">
        <f>Q35+364</f>
        <v>44366</v>
      </c>
      <c r="S35" s="59" t="s">
        <v>315</v>
      </c>
      <c r="T35" s="62">
        <v>44001</v>
      </c>
      <c r="U35" s="42"/>
      <c r="V35" s="42"/>
      <c r="W35" s="42"/>
      <c r="X35" s="42"/>
      <c r="Y35" s="42"/>
    </row>
    <row r="36" spans="1:26" ht="54.75" customHeight="1" outlineLevel="1" x14ac:dyDescent="0.2">
      <c r="A36" s="88">
        <v>2018</v>
      </c>
      <c r="B36" s="89" t="s">
        <v>19</v>
      </c>
      <c r="C36" s="91" t="s">
        <v>447</v>
      </c>
      <c r="D36" s="52" t="s">
        <v>449</v>
      </c>
      <c r="E36" s="35" t="s">
        <v>115</v>
      </c>
      <c r="F36" s="53" t="s">
        <v>41</v>
      </c>
      <c r="G36" s="46" t="s">
        <v>239</v>
      </c>
      <c r="H36" s="49">
        <v>43147</v>
      </c>
      <c r="I36" s="43" t="s">
        <v>6</v>
      </c>
      <c r="J36" s="49">
        <f>H36</f>
        <v>43147</v>
      </c>
      <c r="K36" s="49">
        <v>43511</v>
      </c>
      <c r="L36" s="66" t="s">
        <v>141</v>
      </c>
      <c r="M36" s="57" t="s">
        <v>369</v>
      </c>
      <c r="N36" s="55">
        <v>43186</v>
      </c>
      <c r="O36" s="68" t="s">
        <v>289</v>
      </c>
      <c r="P36" s="60">
        <v>43877</v>
      </c>
      <c r="Q36" s="60">
        <v>43877</v>
      </c>
      <c r="R36" s="55">
        <f>Q36+364</f>
        <v>44241</v>
      </c>
      <c r="S36" s="61" t="s">
        <v>141</v>
      </c>
      <c r="T36" s="62">
        <v>43526</v>
      </c>
      <c r="U36" s="42"/>
      <c r="V36" s="42"/>
      <c r="W36" s="42"/>
      <c r="X36" s="42"/>
      <c r="Y36" s="42"/>
    </row>
    <row r="37" spans="1:26" ht="31.5" x14ac:dyDescent="0.2">
      <c r="A37" s="88">
        <v>2018</v>
      </c>
      <c r="B37" s="89" t="s">
        <v>19</v>
      </c>
      <c r="C37" s="91" t="s">
        <v>122</v>
      </c>
      <c r="D37" s="52" t="s">
        <v>123</v>
      </c>
      <c r="E37" s="35" t="s">
        <v>122</v>
      </c>
      <c r="F37" s="53" t="s">
        <v>124</v>
      </c>
      <c r="G37" s="46" t="s">
        <v>240</v>
      </c>
      <c r="H37" s="49">
        <v>43159</v>
      </c>
      <c r="I37" s="43" t="s">
        <v>6</v>
      </c>
      <c r="J37" s="49">
        <f>H37</f>
        <v>43159</v>
      </c>
      <c r="K37" s="49">
        <v>43523</v>
      </c>
      <c r="L37" s="43" t="s">
        <v>126</v>
      </c>
      <c r="M37" s="57" t="s">
        <v>369</v>
      </c>
      <c r="N37" s="55">
        <v>43244</v>
      </c>
      <c r="O37" s="68" t="s">
        <v>290</v>
      </c>
      <c r="P37" s="60">
        <v>43879</v>
      </c>
      <c r="Q37" s="60">
        <v>43889</v>
      </c>
      <c r="R37" s="55">
        <f>Q37+365</f>
        <v>44254</v>
      </c>
      <c r="S37" s="61" t="s">
        <v>250</v>
      </c>
      <c r="T37" s="62">
        <v>43526</v>
      </c>
      <c r="U37" s="42"/>
      <c r="V37" s="42"/>
      <c r="W37" s="42"/>
      <c r="X37" s="42"/>
      <c r="Y37" s="42"/>
    </row>
    <row r="38" spans="1:26" ht="31.5" x14ac:dyDescent="0.2">
      <c r="A38" s="88">
        <v>2018</v>
      </c>
      <c r="B38" s="89" t="s">
        <v>19</v>
      </c>
      <c r="C38" s="91" t="s">
        <v>111</v>
      </c>
      <c r="D38" s="52" t="s">
        <v>135</v>
      </c>
      <c r="E38" s="35" t="s">
        <v>112</v>
      </c>
      <c r="F38" s="54" t="s">
        <v>58</v>
      </c>
      <c r="G38" s="46" t="s">
        <v>238</v>
      </c>
      <c r="H38" s="49">
        <f>J38</f>
        <v>43132</v>
      </c>
      <c r="I38" s="43" t="s">
        <v>6</v>
      </c>
      <c r="J38" s="49">
        <v>43132</v>
      </c>
      <c r="K38" s="49">
        <v>43496</v>
      </c>
      <c r="L38" s="66" t="s">
        <v>114</v>
      </c>
      <c r="M38" s="57" t="s">
        <v>369</v>
      </c>
      <c r="N38" s="55">
        <v>43186</v>
      </c>
      <c r="O38" s="68" t="s">
        <v>288</v>
      </c>
      <c r="P38" s="60">
        <v>43862</v>
      </c>
      <c r="Q38" s="60">
        <f>P38</f>
        <v>43862</v>
      </c>
      <c r="R38" s="55">
        <f>Q38+365</f>
        <v>44227</v>
      </c>
      <c r="S38" s="61" t="s">
        <v>167</v>
      </c>
      <c r="T38" s="62">
        <v>43500</v>
      </c>
      <c r="U38" s="42"/>
      <c r="V38" s="42"/>
      <c r="W38" s="42"/>
      <c r="X38" s="42"/>
      <c r="Y38" s="42"/>
    </row>
    <row r="39" spans="1:26" ht="60" x14ac:dyDescent="0.2">
      <c r="A39" s="88">
        <v>2017</v>
      </c>
      <c r="B39" s="89" t="s">
        <v>19</v>
      </c>
      <c r="C39" s="91" t="s">
        <v>106</v>
      </c>
      <c r="D39" s="52" t="s">
        <v>105</v>
      </c>
      <c r="E39" s="35" t="s">
        <v>103</v>
      </c>
      <c r="F39" s="53" t="s">
        <v>104</v>
      </c>
      <c r="G39" s="46" t="s">
        <v>232</v>
      </c>
      <c r="H39" s="49">
        <v>42887</v>
      </c>
      <c r="I39" s="43" t="s">
        <v>6</v>
      </c>
      <c r="J39" s="49">
        <f>H39</f>
        <v>42887</v>
      </c>
      <c r="K39" s="49">
        <v>43251</v>
      </c>
      <c r="L39" s="66" t="s">
        <v>118</v>
      </c>
      <c r="M39" s="57" t="s">
        <v>168</v>
      </c>
      <c r="N39" s="55" t="s">
        <v>20</v>
      </c>
      <c r="O39" s="68" t="s">
        <v>310</v>
      </c>
      <c r="P39" s="60">
        <v>43980</v>
      </c>
      <c r="Q39" s="60">
        <v>43983</v>
      </c>
      <c r="R39" s="55">
        <f>Q39+364</f>
        <v>44347</v>
      </c>
      <c r="S39" s="59" t="s">
        <v>311</v>
      </c>
      <c r="T39" s="62">
        <v>44001</v>
      </c>
      <c r="U39" s="42"/>
      <c r="V39" s="42"/>
      <c r="W39" s="42"/>
      <c r="X39" s="42"/>
      <c r="Y39" s="42"/>
    </row>
    <row r="40" spans="1:26" ht="105" x14ac:dyDescent="0.2">
      <c r="A40" s="88">
        <v>2017</v>
      </c>
      <c r="B40" s="89" t="s">
        <v>19</v>
      </c>
      <c r="C40" s="91" t="s">
        <v>77</v>
      </c>
      <c r="D40" s="52" t="s">
        <v>329</v>
      </c>
      <c r="E40" s="35" t="s">
        <v>92</v>
      </c>
      <c r="F40" s="54" t="s">
        <v>93</v>
      </c>
      <c r="G40" s="46" t="s">
        <v>231</v>
      </c>
      <c r="H40" s="49">
        <v>42878</v>
      </c>
      <c r="I40" s="43" t="s">
        <v>6</v>
      </c>
      <c r="J40" s="49">
        <v>42878</v>
      </c>
      <c r="K40" s="49">
        <v>43242</v>
      </c>
      <c r="L40" s="66" t="s">
        <v>94</v>
      </c>
      <c r="M40" s="57" t="s">
        <v>8</v>
      </c>
      <c r="N40" s="55">
        <v>42913</v>
      </c>
      <c r="O40" s="68" t="s">
        <v>460</v>
      </c>
      <c r="P40" s="60">
        <v>43937</v>
      </c>
      <c r="Q40" s="60">
        <v>43973</v>
      </c>
      <c r="R40" s="55">
        <f>Q40+364</f>
        <v>44337</v>
      </c>
      <c r="S40" s="93">
        <v>26000</v>
      </c>
      <c r="T40" s="62">
        <v>43964</v>
      </c>
      <c r="U40" s="60">
        <v>43952</v>
      </c>
      <c r="V40" s="55">
        <f>U40+180</f>
        <v>44132</v>
      </c>
      <c r="W40" s="67">
        <v>11700</v>
      </c>
      <c r="X40" s="62">
        <v>43973</v>
      </c>
      <c r="Y40" s="59" t="s">
        <v>325</v>
      </c>
      <c r="Z40" s="63" t="s">
        <v>422</v>
      </c>
    </row>
    <row r="41" spans="1:26" ht="60" x14ac:dyDescent="0.2">
      <c r="A41" s="88">
        <v>2017</v>
      </c>
      <c r="B41" s="89" t="s">
        <v>19</v>
      </c>
      <c r="C41" s="91" t="s">
        <v>90</v>
      </c>
      <c r="D41" s="52" t="s">
        <v>328</v>
      </c>
      <c r="E41" s="35" t="s">
        <v>89</v>
      </c>
      <c r="F41" s="54" t="s">
        <v>75</v>
      </c>
      <c r="G41" s="46" t="s">
        <v>230</v>
      </c>
      <c r="H41" s="49">
        <v>42877</v>
      </c>
      <c r="I41" s="43" t="s">
        <v>6</v>
      </c>
      <c r="J41" s="49">
        <v>42877</v>
      </c>
      <c r="K41" s="49">
        <v>43241</v>
      </c>
      <c r="L41" s="66" t="s">
        <v>91</v>
      </c>
      <c r="M41" s="57" t="s">
        <v>168</v>
      </c>
      <c r="N41" s="55">
        <v>42947</v>
      </c>
      <c r="O41" s="68" t="s">
        <v>297</v>
      </c>
      <c r="P41" s="60">
        <v>43958</v>
      </c>
      <c r="Q41" s="60">
        <v>43973</v>
      </c>
      <c r="R41" s="55">
        <f>Q41+364</f>
        <v>44337</v>
      </c>
      <c r="S41" s="67" t="s">
        <v>185</v>
      </c>
      <c r="T41" s="62">
        <v>44001</v>
      </c>
      <c r="U41" s="42"/>
      <c r="V41" s="42"/>
      <c r="W41" s="42"/>
      <c r="X41" s="42"/>
      <c r="Y41" s="42"/>
    </row>
    <row r="42" spans="1:26" ht="45" x14ac:dyDescent="0.2">
      <c r="A42" s="88">
        <v>2017</v>
      </c>
      <c r="B42" s="89" t="s">
        <v>19</v>
      </c>
      <c r="C42" s="91" t="s">
        <v>80</v>
      </c>
      <c r="D42" s="52" t="s">
        <v>79</v>
      </c>
      <c r="E42" s="35" t="s">
        <v>68</v>
      </c>
      <c r="F42" s="54" t="s">
        <v>133</v>
      </c>
      <c r="G42" s="46" t="s">
        <v>236</v>
      </c>
      <c r="H42" s="49">
        <v>42863</v>
      </c>
      <c r="I42" s="43" t="s">
        <v>6</v>
      </c>
      <c r="J42" s="49">
        <v>42860</v>
      </c>
      <c r="K42" s="49">
        <v>43224</v>
      </c>
      <c r="L42" s="66" t="s">
        <v>84</v>
      </c>
      <c r="M42" s="57" t="s">
        <v>369</v>
      </c>
      <c r="N42" s="55">
        <v>42885</v>
      </c>
      <c r="O42" s="68" t="s">
        <v>295</v>
      </c>
      <c r="P42" s="60">
        <v>43954</v>
      </c>
      <c r="Q42" s="60">
        <v>43956</v>
      </c>
      <c r="R42" s="55">
        <f>Q42+364</f>
        <v>44320</v>
      </c>
      <c r="S42" s="59" t="s">
        <v>330</v>
      </c>
      <c r="T42" s="62">
        <v>44001</v>
      </c>
      <c r="U42" s="42"/>
      <c r="V42" s="42"/>
      <c r="W42" s="42"/>
      <c r="X42" s="42"/>
      <c r="Y42" s="42"/>
    </row>
    <row r="43" spans="1:26" ht="60" x14ac:dyDescent="0.2">
      <c r="A43" s="88">
        <v>2017</v>
      </c>
      <c r="B43" s="89" t="s">
        <v>19</v>
      </c>
      <c r="C43" s="91" t="s">
        <v>65</v>
      </c>
      <c r="D43" s="52" t="s">
        <v>139</v>
      </c>
      <c r="E43" s="35" t="s">
        <v>74</v>
      </c>
      <c r="F43" s="54" t="s">
        <v>75</v>
      </c>
      <c r="G43" s="46" t="s">
        <v>229</v>
      </c>
      <c r="H43" s="49">
        <v>42850</v>
      </c>
      <c r="I43" s="43" t="s">
        <v>6</v>
      </c>
      <c r="J43" s="49">
        <v>42850</v>
      </c>
      <c r="K43" s="49">
        <v>43214</v>
      </c>
      <c r="L43" s="66" t="s">
        <v>85</v>
      </c>
      <c r="M43" s="57" t="s">
        <v>168</v>
      </c>
      <c r="N43" s="55">
        <v>42885</v>
      </c>
      <c r="O43" s="68" t="s">
        <v>298</v>
      </c>
      <c r="P43" s="60">
        <v>43937</v>
      </c>
      <c r="Q43" s="60">
        <v>43946</v>
      </c>
      <c r="R43" s="55">
        <f>Q43+364</f>
        <v>44310</v>
      </c>
      <c r="S43" s="61" t="s">
        <v>85</v>
      </c>
      <c r="T43" s="62">
        <v>44001</v>
      </c>
      <c r="U43" s="42"/>
      <c r="V43" s="42"/>
      <c r="W43" s="42"/>
      <c r="X43" s="42"/>
      <c r="Y43" s="42"/>
    </row>
    <row r="44" spans="1:26" ht="60" x14ac:dyDescent="0.2">
      <c r="A44" s="88">
        <v>2017</v>
      </c>
      <c r="B44" s="89" t="s">
        <v>19</v>
      </c>
      <c r="C44" s="91" t="s">
        <v>70</v>
      </c>
      <c r="D44" s="52" t="s">
        <v>71</v>
      </c>
      <c r="E44" s="35" t="s">
        <v>64</v>
      </c>
      <c r="F44" s="54" t="s">
        <v>69</v>
      </c>
      <c r="G44" s="46" t="s">
        <v>235</v>
      </c>
      <c r="H44" s="49">
        <v>42811</v>
      </c>
      <c r="I44" s="43" t="s">
        <v>6</v>
      </c>
      <c r="J44" s="49">
        <f>H44</f>
        <v>42811</v>
      </c>
      <c r="K44" s="49">
        <v>43175</v>
      </c>
      <c r="L44" s="66" t="s">
        <v>186</v>
      </c>
      <c r="M44" s="57" t="s">
        <v>161</v>
      </c>
      <c r="N44" s="55">
        <v>42885</v>
      </c>
      <c r="O44" s="68" t="s">
        <v>287</v>
      </c>
      <c r="P44" s="60">
        <v>43901</v>
      </c>
      <c r="Q44" s="60">
        <v>43906</v>
      </c>
      <c r="R44" s="55">
        <f>Q44+364</f>
        <v>44270</v>
      </c>
      <c r="S44" s="59" t="s">
        <v>187</v>
      </c>
      <c r="T44" s="62">
        <v>42868</v>
      </c>
      <c r="U44" s="42"/>
      <c r="V44" s="42"/>
      <c r="W44" s="42"/>
      <c r="X44" s="42"/>
      <c r="Y44" s="42"/>
    </row>
    <row r="45" spans="1:26" ht="75" x14ac:dyDescent="0.2">
      <c r="A45" s="88">
        <v>2017</v>
      </c>
      <c r="B45" s="89" t="s">
        <v>19</v>
      </c>
      <c r="C45" s="91" t="s">
        <v>137</v>
      </c>
      <c r="D45" s="52" t="s">
        <v>138</v>
      </c>
      <c r="E45" s="35" t="s">
        <v>65</v>
      </c>
      <c r="F45" s="54" t="s">
        <v>66</v>
      </c>
      <c r="G45" s="46" t="s">
        <v>234</v>
      </c>
      <c r="H45" s="49">
        <v>42781</v>
      </c>
      <c r="I45" s="43" t="s">
        <v>6</v>
      </c>
      <c r="J45" s="49">
        <v>42781</v>
      </c>
      <c r="K45" s="49">
        <v>43145</v>
      </c>
      <c r="L45" s="66" t="s">
        <v>83</v>
      </c>
      <c r="M45" s="57" t="s">
        <v>371</v>
      </c>
      <c r="N45" s="55">
        <v>42818</v>
      </c>
      <c r="O45" s="68" t="s">
        <v>285</v>
      </c>
      <c r="P45" s="60">
        <v>43832</v>
      </c>
      <c r="Q45" s="60">
        <v>43876</v>
      </c>
      <c r="R45" s="55">
        <f>Q45+365</f>
        <v>44241</v>
      </c>
      <c r="S45" s="61" t="s">
        <v>83</v>
      </c>
      <c r="T45" s="62">
        <v>43876</v>
      </c>
      <c r="U45" s="42"/>
      <c r="V45" s="42"/>
      <c r="W45" s="42"/>
      <c r="X45" s="42"/>
      <c r="Y45" s="42"/>
    </row>
    <row r="46" spans="1:26" s="16" customFormat="1" ht="60" x14ac:dyDescent="0.2">
      <c r="A46" s="88">
        <v>2017</v>
      </c>
      <c r="B46" s="89" t="s">
        <v>19</v>
      </c>
      <c r="C46" s="91" t="s">
        <v>198</v>
      </c>
      <c r="D46" s="52" t="s">
        <v>199</v>
      </c>
      <c r="E46" s="35" t="s">
        <v>200</v>
      </c>
      <c r="F46" s="54" t="s">
        <v>292</v>
      </c>
      <c r="G46" s="46" t="s">
        <v>249</v>
      </c>
      <c r="H46" s="49">
        <v>42790</v>
      </c>
      <c r="I46" s="43" t="s">
        <v>6</v>
      </c>
      <c r="J46" s="49">
        <v>42790</v>
      </c>
      <c r="K46" s="49">
        <v>43154</v>
      </c>
      <c r="L46" s="66" t="s">
        <v>201</v>
      </c>
      <c r="M46" s="57"/>
      <c r="N46" s="55" t="s">
        <v>20</v>
      </c>
      <c r="O46" s="68" t="s">
        <v>284</v>
      </c>
      <c r="P46" s="60">
        <v>43520</v>
      </c>
      <c r="Q46" s="60">
        <v>43520</v>
      </c>
      <c r="R46" s="55">
        <v>45346</v>
      </c>
      <c r="S46" s="61" t="s">
        <v>202</v>
      </c>
      <c r="T46" s="62" t="s">
        <v>20</v>
      </c>
      <c r="U46" s="42"/>
      <c r="V46" s="42"/>
      <c r="W46" s="42"/>
      <c r="X46" s="42"/>
      <c r="Y46" s="42"/>
    </row>
    <row r="47" spans="1:26" ht="45" x14ac:dyDescent="0.2">
      <c r="A47" s="88">
        <v>2017</v>
      </c>
      <c r="B47" s="89" t="s">
        <v>19</v>
      </c>
      <c r="C47" s="91" t="s">
        <v>89</v>
      </c>
      <c r="D47" s="52" t="s">
        <v>450</v>
      </c>
      <c r="E47" s="35" t="s">
        <v>61</v>
      </c>
      <c r="F47" s="54" t="s">
        <v>62</v>
      </c>
      <c r="G47" s="46" t="s">
        <v>318</v>
      </c>
      <c r="H47" s="49">
        <v>42790</v>
      </c>
      <c r="I47" s="43" t="s">
        <v>6</v>
      </c>
      <c r="J47" s="49">
        <v>42790</v>
      </c>
      <c r="K47" s="49">
        <f>J47+364</f>
        <v>43154</v>
      </c>
      <c r="L47" s="66" t="s">
        <v>82</v>
      </c>
      <c r="M47" s="57" t="s">
        <v>375</v>
      </c>
      <c r="N47" s="55">
        <v>42818</v>
      </c>
      <c r="O47" s="68" t="s">
        <v>286</v>
      </c>
      <c r="P47" s="60">
        <v>43885</v>
      </c>
      <c r="Q47" s="60">
        <f>P47</f>
        <v>43885</v>
      </c>
      <c r="R47" s="55">
        <f>Q47+365</f>
        <v>44250</v>
      </c>
      <c r="S47" s="61" t="s">
        <v>316</v>
      </c>
      <c r="T47" s="62">
        <v>43915</v>
      </c>
      <c r="U47" s="42"/>
      <c r="V47" s="42"/>
      <c r="W47" s="42"/>
      <c r="X47" s="42"/>
      <c r="Y47" s="42"/>
    </row>
    <row r="48" spans="1:26" ht="45" x14ac:dyDescent="0.2">
      <c r="A48" s="88">
        <v>2016</v>
      </c>
      <c r="B48" s="89" t="s">
        <v>19</v>
      </c>
      <c r="C48" s="91" t="s">
        <v>40</v>
      </c>
      <c r="D48" s="52" t="s">
        <v>134</v>
      </c>
      <c r="E48" s="35" t="s">
        <v>363</v>
      </c>
      <c r="F48" s="54" t="s">
        <v>58</v>
      </c>
      <c r="G48" s="46" t="s">
        <v>226</v>
      </c>
      <c r="H48" s="49">
        <v>42611</v>
      </c>
      <c r="I48" s="43" t="s">
        <v>6</v>
      </c>
      <c r="J48" s="49">
        <v>42611</v>
      </c>
      <c r="K48" s="49">
        <v>42975</v>
      </c>
      <c r="L48" s="66" t="s">
        <v>59</v>
      </c>
      <c r="M48" s="57" t="s">
        <v>369</v>
      </c>
      <c r="N48" s="55">
        <v>42635</v>
      </c>
      <c r="O48" s="68" t="s">
        <v>400</v>
      </c>
      <c r="P48" s="60">
        <v>44069</v>
      </c>
      <c r="Q48" s="60">
        <v>44072</v>
      </c>
      <c r="R48" s="55">
        <f>Q48+364</f>
        <v>44436</v>
      </c>
      <c r="S48" s="82">
        <v>70814.399999999994</v>
      </c>
      <c r="T48" s="62">
        <v>44091</v>
      </c>
      <c r="U48" s="74"/>
      <c r="V48" s="74"/>
      <c r="W48" s="74"/>
      <c r="X48" s="74"/>
      <c r="Y48" s="74"/>
    </row>
    <row r="49" spans="1:25" s="16" customFormat="1" ht="63" x14ac:dyDescent="0.2">
      <c r="A49" s="88">
        <v>2016</v>
      </c>
      <c r="B49" s="89" t="s">
        <v>19</v>
      </c>
      <c r="C49" s="91" t="s">
        <v>39</v>
      </c>
      <c r="D49" s="52" t="s">
        <v>327</v>
      </c>
      <c r="E49" s="35" t="s">
        <v>366</v>
      </c>
      <c r="F49" s="83" t="s">
        <v>401</v>
      </c>
      <c r="G49" s="46" t="s">
        <v>225</v>
      </c>
      <c r="H49" s="49">
        <v>42611</v>
      </c>
      <c r="I49" s="43" t="s">
        <v>6</v>
      </c>
      <c r="J49" s="49">
        <v>42611</v>
      </c>
      <c r="K49" s="49">
        <v>42975</v>
      </c>
      <c r="L49" s="66" t="s">
        <v>43</v>
      </c>
      <c r="M49" s="57" t="s">
        <v>320</v>
      </c>
      <c r="N49" s="55">
        <v>42635</v>
      </c>
      <c r="O49" s="68" t="s">
        <v>383</v>
      </c>
      <c r="P49" s="60">
        <v>44071</v>
      </c>
      <c r="Q49" s="60">
        <v>44072</v>
      </c>
      <c r="R49" s="55">
        <f>Q49+364</f>
        <v>44436</v>
      </c>
      <c r="S49" s="59" t="s">
        <v>384</v>
      </c>
      <c r="T49" s="62">
        <v>44105</v>
      </c>
      <c r="U49" s="77" t="e">
        <f>#REF!</f>
        <v>#REF!</v>
      </c>
      <c r="V49" s="78" t="e">
        <f>U49+365</f>
        <v>#REF!</v>
      </c>
      <c r="W49" s="76" t="s">
        <v>116</v>
      </c>
      <c r="X49" s="80">
        <v>43713</v>
      </c>
      <c r="Y49" s="76"/>
    </row>
    <row r="50" spans="1:25" ht="31.5" x14ac:dyDescent="0.2">
      <c r="A50" s="88">
        <v>2016</v>
      </c>
      <c r="B50" s="89" t="s">
        <v>19</v>
      </c>
      <c r="C50" s="91" t="s">
        <v>37</v>
      </c>
      <c r="D50" s="52" t="s">
        <v>326</v>
      </c>
      <c r="E50" s="35" t="s">
        <v>367</v>
      </c>
      <c r="F50" s="54" t="s">
        <v>38</v>
      </c>
      <c r="G50" s="46" t="s">
        <v>224</v>
      </c>
      <c r="H50" s="49">
        <v>42572</v>
      </c>
      <c r="I50" s="43" t="s">
        <v>6</v>
      </c>
      <c r="J50" s="49">
        <v>42572</v>
      </c>
      <c r="K50" s="49">
        <f>J50+364</f>
        <v>42936</v>
      </c>
      <c r="L50" s="66" t="s">
        <v>45</v>
      </c>
      <c r="M50" s="57" t="s">
        <v>372</v>
      </c>
      <c r="N50" s="55">
        <v>42613</v>
      </c>
      <c r="O50" s="68" t="s">
        <v>365</v>
      </c>
      <c r="P50" s="60">
        <v>44032</v>
      </c>
      <c r="Q50" s="60">
        <v>44033</v>
      </c>
      <c r="R50" s="55">
        <f>Q50+119</f>
        <v>44152</v>
      </c>
      <c r="S50" s="59" t="s">
        <v>336</v>
      </c>
      <c r="T50" s="62">
        <v>44033</v>
      </c>
      <c r="U50" s="42"/>
      <c r="V50" s="42"/>
      <c r="W50" s="42"/>
      <c r="X50" s="42"/>
      <c r="Y50" s="42"/>
    </row>
    <row r="51" spans="1:25" ht="45" x14ac:dyDescent="0.2">
      <c r="A51" s="88">
        <v>2016</v>
      </c>
      <c r="B51" s="89" t="s">
        <v>19</v>
      </c>
      <c r="C51" s="91" t="s">
        <v>37</v>
      </c>
      <c r="D51" s="52" t="s">
        <v>326</v>
      </c>
      <c r="E51" s="35" t="s">
        <v>368</v>
      </c>
      <c r="F51" s="54" t="s">
        <v>38</v>
      </c>
      <c r="G51" s="50" t="s">
        <v>223</v>
      </c>
      <c r="H51" s="51">
        <v>42572</v>
      </c>
      <c r="I51" s="43" t="s">
        <v>6</v>
      </c>
      <c r="J51" s="51">
        <v>42572</v>
      </c>
      <c r="K51" s="49">
        <f>J51+364</f>
        <v>42936</v>
      </c>
      <c r="L51" s="69" t="s">
        <v>44</v>
      </c>
      <c r="M51" s="57" t="s">
        <v>372</v>
      </c>
      <c r="N51" s="55">
        <v>42613</v>
      </c>
      <c r="O51" s="68" t="s">
        <v>364</v>
      </c>
      <c r="P51" s="60">
        <v>44032</v>
      </c>
      <c r="Q51" s="60">
        <v>44033</v>
      </c>
      <c r="R51" s="55">
        <f>Q51+119</f>
        <v>44152</v>
      </c>
      <c r="S51" s="59" t="s">
        <v>335</v>
      </c>
      <c r="T51" s="62">
        <v>44033</v>
      </c>
      <c r="U51" s="42"/>
      <c r="V51" s="42"/>
      <c r="W51" s="42"/>
      <c r="X51" s="42"/>
      <c r="Y51" s="42"/>
    </row>
    <row r="52" spans="1:25" ht="31.5" x14ac:dyDescent="0.2">
      <c r="A52" s="88">
        <v>2016</v>
      </c>
      <c r="B52" s="89" t="s">
        <v>19</v>
      </c>
      <c r="C52" s="91" t="s">
        <v>33</v>
      </c>
      <c r="D52" s="52" t="s">
        <v>448</v>
      </c>
      <c r="E52" s="35" t="s">
        <v>31</v>
      </c>
      <c r="F52" s="54" t="s">
        <v>30</v>
      </c>
      <c r="G52" s="50" t="s">
        <v>228</v>
      </c>
      <c r="H52" s="51">
        <v>42493</v>
      </c>
      <c r="I52" s="43" t="s">
        <v>6</v>
      </c>
      <c r="J52" s="51">
        <v>42493</v>
      </c>
      <c r="K52" s="49">
        <v>42857</v>
      </c>
      <c r="L52" s="69" t="s">
        <v>42</v>
      </c>
      <c r="M52" s="57" t="s">
        <v>372</v>
      </c>
      <c r="N52" s="55">
        <v>42536</v>
      </c>
      <c r="O52" s="68" t="s">
        <v>313</v>
      </c>
      <c r="P52" s="60">
        <v>43951</v>
      </c>
      <c r="Q52" s="60">
        <v>43954</v>
      </c>
      <c r="R52" s="55">
        <f>Q52+364</f>
        <v>44318</v>
      </c>
      <c r="S52" s="59" t="s">
        <v>151</v>
      </c>
      <c r="T52" s="62">
        <v>44023</v>
      </c>
      <c r="U52" s="65"/>
      <c r="V52" s="65"/>
      <c r="W52" s="65"/>
      <c r="X52" s="65"/>
      <c r="Y52" s="65"/>
    </row>
    <row r="53" spans="1:25" ht="45" x14ac:dyDescent="0.2">
      <c r="A53" s="88">
        <v>2016</v>
      </c>
      <c r="B53" s="89" t="s">
        <v>19</v>
      </c>
      <c r="C53" s="90" t="s">
        <v>32</v>
      </c>
      <c r="D53" s="52" t="s">
        <v>28</v>
      </c>
      <c r="E53" s="35" t="s">
        <v>27</v>
      </c>
      <c r="F53" s="54" t="s">
        <v>291</v>
      </c>
      <c r="G53" s="50" t="s">
        <v>227</v>
      </c>
      <c r="H53" s="51">
        <v>42450</v>
      </c>
      <c r="I53" s="43" t="s">
        <v>6</v>
      </c>
      <c r="J53" s="51">
        <v>42450</v>
      </c>
      <c r="K53" s="49">
        <f>H53+365</f>
        <v>42815</v>
      </c>
      <c r="L53" s="69" t="s">
        <v>29</v>
      </c>
      <c r="M53" s="57" t="s">
        <v>373</v>
      </c>
      <c r="N53" s="55">
        <v>42503</v>
      </c>
      <c r="O53" s="68" t="s">
        <v>283</v>
      </c>
      <c r="P53" s="60">
        <v>43911</v>
      </c>
      <c r="Q53" s="60">
        <v>43911</v>
      </c>
      <c r="R53" s="55">
        <f>Q53+365</f>
        <v>44276</v>
      </c>
      <c r="S53" s="61" t="s">
        <v>362</v>
      </c>
      <c r="T53" s="62">
        <v>43915</v>
      </c>
      <c r="U53" s="42"/>
      <c r="V53" s="42"/>
      <c r="W53" s="42"/>
      <c r="X53" s="42"/>
      <c r="Y53" s="42"/>
    </row>
    <row r="54" spans="1:25" x14ac:dyDescent="0.2">
      <c r="D54" s="34"/>
      <c r="F54" s="84"/>
      <c r="G54" s="42"/>
      <c r="H54" s="71"/>
      <c r="I54" s="42"/>
      <c r="J54" s="71"/>
      <c r="K54" s="71"/>
      <c r="L54" s="84"/>
      <c r="M54" s="85"/>
      <c r="N54" s="86"/>
      <c r="O54" s="85"/>
      <c r="P54" s="86"/>
      <c r="Q54" s="86"/>
      <c r="R54" s="86"/>
      <c r="S54" s="85"/>
      <c r="T54" s="87"/>
      <c r="U54" s="42"/>
      <c r="V54" s="42"/>
      <c r="W54" s="42"/>
      <c r="X54" s="42"/>
      <c r="Y54" s="42"/>
    </row>
    <row r="55" spans="1:25" x14ac:dyDescent="0.2">
      <c r="F55" s="84"/>
      <c r="G55" s="42"/>
      <c r="H55" s="71"/>
      <c r="I55" s="42"/>
      <c r="J55" s="71"/>
      <c r="K55" s="71"/>
      <c r="L55" s="84"/>
      <c r="M55" s="85"/>
      <c r="N55" s="86"/>
      <c r="O55" s="85"/>
      <c r="P55" s="86"/>
      <c r="Q55" s="86"/>
      <c r="R55" s="86"/>
      <c r="S55" s="85"/>
      <c r="T55" s="87"/>
      <c r="U55" s="42"/>
      <c r="V55" s="42"/>
      <c r="W55" s="42"/>
      <c r="X55" s="42"/>
      <c r="Y55" s="42"/>
    </row>
    <row r="56" spans="1:25" x14ac:dyDescent="0.2">
      <c r="F56" s="84"/>
      <c r="G56" s="42"/>
      <c r="H56" s="71"/>
      <c r="I56" s="42"/>
      <c r="J56" s="71"/>
      <c r="K56" s="71"/>
      <c r="L56" s="84"/>
      <c r="M56" s="85"/>
      <c r="N56" s="86"/>
      <c r="O56" s="85"/>
      <c r="P56" s="86"/>
      <c r="Q56" s="86"/>
      <c r="R56" s="86"/>
      <c r="S56" s="85"/>
      <c r="T56" s="87"/>
      <c r="U56" s="42"/>
      <c r="V56" s="42"/>
      <c r="W56" s="42"/>
      <c r="X56" s="42"/>
      <c r="Y56" s="42"/>
    </row>
    <row r="57" spans="1:25" x14ac:dyDescent="0.2">
      <c r="F57" s="84"/>
      <c r="G57" s="42"/>
      <c r="H57" s="71"/>
      <c r="I57" s="42"/>
      <c r="J57" s="71"/>
      <c r="K57" s="71"/>
      <c r="L57" s="84"/>
      <c r="M57" s="85"/>
      <c r="N57" s="86"/>
      <c r="O57" s="85"/>
      <c r="P57" s="86"/>
      <c r="Q57" s="86"/>
      <c r="R57" s="86"/>
      <c r="S57" s="85"/>
      <c r="T57" s="87"/>
      <c r="U57" s="42"/>
      <c r="V57" s="42"/>
      <c r="W57" s="42"/>
      <c r="X57" s="42"/>
      <c r="Y57" s="42"/>
    </row>
    <row r="58" spans="1:25" x14ac:dyDescent="0.2">
      <c r="F58" s="84"/>
      <c r="G58" s="42"/>
      <c r="H58" s="71"/>
      <c r="I58" s="42"/>
      <c r="J58" s="71"/>
      <c r="K58" s="71"/>
      <c r="L58" s="84"/>
      <c r="M58" s="85"/>
      <c r="N58" s="86"/>
      <c r="O58" s="85"/>
      <c r="P58" s="86"/>
      <c r="Q58" s="86"/>
      <c r="R58" s="86"/>
      <c r="S58" s="85"/>
      <c r="T58" s="87"/>
      <c r="U58" s="42"/>
      <c r="V58" s="42"/>
      <c r="W58" s="42"/>
      <c r="X58" s="42"/>
      <c r="Y58" s="42"/>
    </row>
    <row r="59" spans="1:25" x14ac:dyDescent="0.2">
      <c r="F59" s="84"/>
      <c r="G59" s="42"/>
      <c r="H59" s="71"/>
      <c r="I59" s="42"/>
      <c r="J59" s="71"/>
      <c r="K59" s="71"/>
      <c r="L59" s="84"/>
      <c r="M59" s="85"/>
      <c r="N59" s="86"/>
      <c r="O59" s="85"/>
      <c r="P59" s="86"/>
      <c r="Q59" s="86"/>
      <c r="R59" s="86"/>
      <c r="S59" s="85"/>
      <c r="T59" s="87"/>
      <c r="U59" s="42"/>
      <c r="V59" s="42"/>
      <c r="W59" s="42"/>
      <c r="X59" s="42"/>
      <c r="Y59" s="42"/>
    </row>
    <row r="60" spans="1:25" x14ac:dyDescent="0.2">
      <c r="F60" s="84"/>
      <c r="G60" s="42"/>
      <c r="H60" s="71"/>
      <c r="I60" s="42"/>
      <c r="J60" s="71"/>
      <c r="K60" s="71"/>
      <c r="L60" s="84"/>
      <c r="M60" s="85"/>
      <c r="N60" s="86"/>
      <c r="O60" s="85"/>
      <c r="P60" s="86"/>
      <c r="Q60" s="86"/>
      <c r="R60" s="86"/>
      <c r="S60" s="85"/>
      <c r="T60" s="87"/>
      <c r="U60" s="42"/>
      <c r="V60" s="42"/>
      <c r="W60" s="42"/>
      <c r="X60" s="42"/>
      <c r="Y60" s="42"/>
    </row>
    <row r="61" spans="1:25" x14ac:dyDescent="0.2">
      <c r="F61" s="84"/>
      <c r="G61" s="42"/>
      <c r="H61" s="71"/>
      <c r="I61" s="42"/>
      <c r="J61" s="71"/>
      <c r="K61" s="71"/>
      <c r="L61" s="84"/>
      <c r="M61" s="85"/>
      <c r="N61" s="86"/>
      <c r="O61" s="85"/>
      <c r="P61" s="86"/>
      <c r="Q61" s="86"/>
      <c r="R61" s="86"/>
      <c r="S61" s="85"/>
      <c r="T61" s="87"/>
      <c r="U61" s="42"/>
      <c r="V61" s="42"/>
      <c r="W61" s="42"/>
      <c r="X61" s="42"/>
      <c r="Y61" s="42"/>
    </row>
    <row r="62" spans="1:25" x14ac:dyDescent="0.2">
      <c r="F62" s="84"/>
      <c r="G62" s="42"/>
      <c r="H62" s="71"/>
      <c r="I62" s="42"/>
      <c r="J62" s="71"/>
      <c r="K62" s="71"/>
      <c r="L62" s="84"/>
      <c r="M62" s="85"/>
      <c r="N62" s="86"/>
      <c r="O62" s="85"/>
      <c r="P62" s="86"/>
      <c r="Q62" s="86"/>
      <c r="R62" s="86"/>
      <c r="S62" s="85"/>
      <c r="T62" s="87"/>
      <c r="U62" s="42"/>
      <c r="V62" s="42"/>
      <c r="W62" s="42"/>
      <c r="X62" s="42"/>
      <c r="Y62" s="42"/>
    </row>
    <row r="63" spans="1:25" x14ac:dyDescent="0.2">
      <c r="F63" s="84"/>
      <c r="G63" s="42"/>
      <c r="H63" s="71"/>
      <c r="I63" s="42"/>
      <c r="J63" s="71"/>
      <c r="K63" s="71"/>
      <c r="L63" s="84"/>
      <c r="M63" s="85"/>
      <c r="N63" s="86"/>
      <c r="O63" s="85"/>
      <c r="P63" s="86"/>
      <c r="Q63" s="86"/>
      <c r="R63" s="86"/>
      <c r="S63" s="85"/>
      <c r="T63" s="87"/>
      <c r="U63" s="42"/>
      <c r="V63" s="42"/>
      <c r="W63" s="42"/>
      <c r="X63" s="42"/>
      <c r="Y63" s="42"/>
    </row>
    <row r="64" spans="1:25" x14ac:dyDescent="0.2">
      <c r="F64" s="84"/>
      <c r="G64" s="42"/>
      <c r="H64" s="71"/>
      <c r="I64" s="42"/>
      <c r="J64" s="71"/>
      <c r="K64" s="71"/>
      <c r="L64" s="84"/>
      <c r="M64" s="85"/>
      <c r="N64" s="86"/>
      <c r="O64" s="85"/>
      <c r="P64" s="86"/>
      <c r="Q64" s="86"/>
      <c r="R64" s="86"/>
      <c r="S64" s="85"/>
      <c r="T64" s="87"/>
      <c r="U64" s="42"/>
      <c r="V64" s="42"/>
      <c r="W64" s="42"/>
      <c r="X64" s="42"/>
      <c r="Y64" s="42"/>
    </row>
    <row r="65" spans="6:25" x14ac:dyDescent="0.2">
      <c r="F65" s="84"/>
      <c r="G65" s="42"/>
      <c r="H65" s="71"/>
      <c r="I65" s="42"/>
      <c r="J65" s="71"/>
      <c r="K65" s="71"/>
      <c r="L65" s="84"/>
      <c r="M65" s="85"/>
      <c r="N65" s="86"/>
      <c r="O65" s="85"/>
      <c r="P65" s="86"/>
      <c r="Q65" s="86"/>
      <c r="R65" s="86"/>
      <c r="S65" s="85"/>
      <c r="T65" s="87"/>
      <c r="U65" s="42"/>
      <c r="V65" s="42"/>
      <c r="W65" s="42"/>
      <c r="X65" s="42"/>
      <c r="Y65" s="42"/>
    </row>
    <row r="66" spans="6:25" x14ac:dyDescent="0.2">
      <c r="F66" s="84"/>
      <c r="G66" s="42"/>
      <c r="H66" s="71"/>
      <c r="I66" s="42"/>
      <c r="J66" s="71"/>
      <c r="K66" s="71"/>
      <c r="L66" s="84"/>
      <c r="M66" s="85"/>
      <c r="N66" s="86"/>
      <c r="O66" s="85"/>
      <c r="P66" s="86"/>
      <c r="Q66" s="86"/>
      <c r="R66" s="86"/>
      <c r="S66" s="85"/>
      <c r="T66" s="87"/>
      <c r="U66" s="42"/>
      <c r="V66" s="42"/>
      <c r="W66" s="42"/>
      <c r="X66" s="42"/>
      <c r="Y66" s="42"/>
    </row>
    <row r="67" spans="6:25" x14ac:dyDescent="0.2">
      <c r="F67" s="84"/>
      <c r="G67" s="42"/>
      <c r="H67" s="71"/>
      <c r="I67" s="42"/>
      <c r="J67" s="71"/>
      <c r="K67" s="71"/>
      <c r="L67" s="84"/>
      <c r="M67" s="85"/>
      <c r="N67" s="86"/>
      <c r="O67" s="85"/>
      <c r="P67" s="86"/>
      <c r="Q67" s="86"/>
      <c r="R67" s="86"/>
      <c r="S67" s="85"/>
      <c r="T67" s="87"/>
      <c r="U67" s="42"/>
      <c r="V67" s="42"/>
      <c r="W67" s="42"/>
      <c r="X67" s="42"/>
      <c r="Y67" s="42"/>
    </row>
    <row r="68" spans="6:25" x14ac:dyDescent="0.2">
      <c r="F68" s="84"/>
      <c r="G68" s="42"/>
      <c r="H68" s="71"/>
      <c r="I68" s="42"/>
      <c r="J68" s="71"/>
      <c r="K68" s="71"/>
      <c r="L68" s="84"/>
      <c r="M68" s="85"/>
      <c r="N68" s="86"/>
      <c r="O68" s="85"/>
      <c r="P68" s="86"/>
      <c r="Q68" s="86"/>
      <c r="R68" s="86"/>
      <c r="S68" s="85"/>
      <c r="T68" s="87"/>
      <c r="U68" s="42"/>
      <c r="V68" s="42"/>
      <c r="W68" s="42"/>
      <c r="X68" s="42"/>
      <c r="Y68" s="42"/>
    </row>
    <row r="69" spans="6:25" x14ac:dyDescent="0.2">
      <c r="F69" s="84"/>
      <c r="G69" s="42"/>
      <c r="H69" s="71"/>
      <c r="I69" s="42"/>
      <c r="J69" s="71"/>
      <c r="K69" s="71"/>
      <c r="L69" s="84"/>
      <c r="M69" s="85"/>
      <c r="N69" s="86"/>
      <c r="O69" s="85"/>
      <c r="P69" s="86"/>
      <c r="Q69" s="86"/>
      <c r="R69" s="86"/>
      <c r="S69" s="85"/>
      <c r="T69" s="87"/>
      <c r="U69" s="42"/>
      <c r="V69" s="42"/>
      <c r="W69" s="42"/>
      <c r="X69" s="42"/>
      <c r="Y69" s="42"/>
    </row>
    <row r="70" spans="6:25" x14ac:dyDescent="0.2">
      <c r="F70" s="84"/>
      <c r="G70" s="42"/>
      <c r="H70" s="71"/>
      <c r="I70" s="42"/>
      <c r="J70" s="71"/>
      <c r="K70" s="71"/>
      <c r="L70" s="84"/>
      <c r="M70" s="85"/>
      <c r="N70" s="86"/>
      <c r="O70" s="85"/>
      <c r="P70" s="86"/>
      <c r="Q70" s="86"/>
      <c r="R70" s="86"/>
      <c r="S70" s="85"/>
      <c r="T70" s="87"/>
      <c r="U70" s="42"/>
      <c r="V70" s="42"/>
      <c r="W70" s="42"/>
      <c r="X70" s="42"/>
      <c r="Y70" s="42"/>
    </row>
    <row r="71" spans="6:25" x14ac:dyDescent="0.2">
      <c r="F71" s="84"/>
      <c r="G71" s="42"/>
      <c r="H71" s="71"/>
      <c r="I71" s="42"/>
      <c r="J71" s="71"/>
      <c r="K71" s="71"/>
      <c r="L71" s="84"/>
      <c r="M71" s="85"/>
      <c r="N71" s="86"/>
      <c r="O71" s="85"/>
      <c r="P71" s="86"/>
      <c r="Q71" s="86"/>
      <c r="R71" s="86"/>
      <c r="S71" s="85"/>
      <c r="T71" s="87"/>
      <c r="U71" s="42"/>
      <c r="V71" s="42"/>
      <c r="W71" s="42"/>
      <c r="X71" s="42"/>
      <c r="Y71" s="42"/>
    </row>
    <row r="72" spans="6:25" x14ac:dyDescent="0.2">
      <c r="F72" s="84"/>
      <c r="G72" s="42"/>
      <c r="H72" s="71"/>
      <c r="I72" s="42"/>
      <c r="J72" s="71"/>
      <c r="K72" s="71"/>
      <c r="L72" s="84"/>
      <c r="M72" s="85"/>
      <c r="N72" s="86"/>
      <c r="O72" s="85"/>
      <c r="P72" s="86"/>
      <c r="Q72" s="86"/>
      <c r="R72" s="86"/>
      <c r="S72" s="85"/>
      <c r="T72" s="87"/>
      <c r="U72" s="42"/>
      <c r="V72" s="42"/>
      <c r="W72" s="42"/>
      <c r="X72" s="42"/>
      <c r="Y72" s="42"/>
    </row>
  </sheetData>
  <sheetProtection formatCells="0" formatColumns="0" insertRows="0" sort="0" autoFilter="0"/>
  <autoFilter ref="A1:Y53"/>
  <sortState ref="A1:AI59">
    <sortCondition descending="1" ref="A1:A59"/>
    <sortCondition descending="1" ref="E1:E59"/>
  </sortState>
  <conditionalFormatting sqref="V48 V30 I12 L22 K3:K28 R2:R53">
    <cfRule type="cellIs" dxfId="52" priority="423" stopIfTrue="1" operator="between">
      <formula>TODAY()+61</formula>
      <formula>TODAY()+180</formula>
    </cfRule>
    <cfRule type="cellIs" dxfId="51" priority="424" stopIfTrue="1" operator="between">
      <formula>TODAY()+31</formula>
      <formula>TODAY()+60</formula>
    </cfRule>
    <cfRule type="cellIs" dxfId="50" priority="425" stopIfTrue="1" operator="between">
      <formula>TODAY()+30</formula>
      <formula>TODAY()</formula>
    </cfRule>
  </conditionalFormatting>
  <conditionalFormatting sqref="V48 V30 I12 L22 K3:K53 R2:R53">
    <cfRule type="cellIs" dxfId="49" priority="422" stopIfTrue="1" operator="between">
      <formula>TODAY()+181</formula>
      <formula>TODAY()+2000</formula>
    </cfRule>
  </conditionalFormatting>
  <conditionalFormatting sqref="V48 V30 I12 L22 K3:K53 R2:R53">
    <cfRule type="cellIs" dxfId="48" priority="421" stopIfTrue="1" operator="lessThan">
      <formula>TODAY()</formula>
    </cfRule>
  </conditionalFormatting>
  <conditionalFormatting sqref="R41 R46 R49:R53 K29:K53">
    <cfRule type="cellIs" dxfId="47" priority="218" stopIfTrue="1" operator="between">
      <formula>TODAY()+120</formula>
      <formula>TODAY()+180</formula>
    </cfRule>
    <cfRule type="cellIs" dxfId="46" priority="219" stopIfTrue="1" operator="between">
      <formula>TODAY()+60</formula>
      <formula>TODAY()+119</formula>
    </cfRule>
    <cfRule type="cellIs" dxfId="45" priority="220" stopIfTrue="1" operator="between">
      <formula>TODAY()+61</formula>
      <formula>TODAY()</formula>
    </cfRule>
  </conditionalFormatting>
  <conditionalFormatting sqref="K2">
    <cfRule type="cellIs" dxfId="44" priority="13" stopIfTrue="1" operator="between">
      <formula>TODAY()+61</formula>
      <formula>TODAY()+180</formula>
    </cfRule>
    <cfRule type="cellIs" dxfId="43" priority="14" stopIfTrue="1" operator="between">
      <formula>TODAY()+31</formula>
      <formula>TODAY()+60</formula>
    </cfRule>
    <cfRule type="cellIs" dxfId="42" priority="15" stopIfTrue="1" operator="between">
      <formula>TODAY()+30</formula>
      <formula>TODAY()</formula>
    </cfRule>
  </conditionalFormatting>
  <conditionalFormatting sqref="K2">
    <cfRule type="cellIs" dxfId="41" priority="12" stopIfTrue="1" operator="between">
      <formula>TODAY()+181</formula>
      <formula>TODAY()+2000</formula>
    </cfRule>
  </conditionalFormatting>
  <conditionalFormatting sqref="K2">
    <cfRule type="cellIs" dxfId="40" priority="11" stopIfTrue="1" operator="lessThan">
      <formula>TODAY()</formula>
    </cfRule>
  </conditionalFormatting>
  <conditionalFormatting sqref="V33">
    <cfRule type="cellIs" dxfId="39" priority="8" stopIfTrue="1" operator="between">
      <formula>TODAY()+61</formula>
      <formula>TODAY()+180</formula>
    </cfRule>
    <cfRule type="cellIs" dxfId="38" priority="9" stopIfTrue="1" operator="between">
      <formula>TODAY()+31</formula>
      <formula>TODAY()+60</formula>
    </cfRule>
    <cfRule type="cellIs" dxfId="37" priority="10" stopIfTrue="1" operator="between">
      <formula>TODAY()+30</formula>
      <formula>TODAY()</formula>
    </cfRule>
  </conditionalFormatting>
  <conditionalFormatting sqref="V33">
    <cfRule type="cellIs" dxfId="36" priority="7" stopIfTrue="1" operator="between">
      <formula>TODAY()+181</formula>
      <formula>TODAY()+2000</formula>
    </cfRule>
  </conditionalFormatting>
  <conditionalFormatting sqref="V33">
    <cfRule type="cellIs" dxfId="35" priority="6" stopIfTrue="1" operator="lessThan">
      <formula>TODAY()</formula>
    </cfRule>
  </conditionalFormatting>
  <conditionalFormatting sqref="V40">
    <cfRule type="cellIs" dxfId="34" priority="3" stopIfTrue="1" operator="between">
      <formula>TODAY()+61</formula>
      <formula>TODAY()+180</formula>
    </cfRule>
    <cfRule type="cellIs" dxfId="33" priority="4" stopIfTrue="1" operator="between">
      <formula>TODAY()+31</formula>
      <formula>TODAY()+60</formula>
    </cfRule>
    <cfRule type="cellIs" dxfId="32" priority="5" stopIfTrue="1" operator="between">
      <formula>TODAY()+30</formula>
      <formula>TODAY()</formula>
    </cfRule>
  </conditionalFormatting>
  <conditionalFormatting sqref="V40">
    <cfRule type="cellIs" dxfId="31" priority="2" stopIfTrue="1" operator="between">
      <formula>TODAY()+181</formula>
      <formula>TODAY()+2000</formula>
    </cfRule>
  </conditionalFormatting>
  <conditionalFormatting sqref="V40">
    <cfRule type="cellIs" dxfId="30" priority="1" stopIfTrue="1" operator="lessThan">
      <formula>TODAY()</formula>
    </cfRule>
  </conditionalFormatting>
  <dataValidations disablePrompts="1" count="1">
    <dataValidation type="list" allowBlank="1" showInputMessage="1" showErrorMessage="1" sqref="D42">
      <formula1>"DISPENSA, PREGÃO, INEXIGIBILIDADE, ADESÃO A ATA, LEILÃO, ADESÃO AO CONTRATO MATER"</formula1>
    </dataValidation>
  </dataValidations>
  <hyperlinks>
    <hyperlink ref="Z33" r:id="rId1"/>
    <hyperlink ref="Z40" r:id="rId2" display="gesen04@caixa.gov.br_x000a_Bruno Esteter - (11) 3150-4956"/>
  </hyperlinks>
  <printOptions horizontalCentered="1"/>
  <pageMargins left="0.39370078740157483" right="0.39370078740157483" top="0.78740157480314965" bottom="0.39370078740157483" header="0.51181102362204722" footer="0.51181102362204722"/>
  <pageSetup paperSize="9" scale="50" fitToHeight="0" orientation="landscape" r:id="rId3"/>
  <headerFooter alignWithMargins="0">
    <oddHeader>&amp;C&amp;"Arial,Negrito"&amp;16MAPA DE CONTROLE DE CONTRATOS - 2017</oddHeader>
  </headerFooter>
  <rowBreaks count="1" manualBreakCount="1">
    <brk id="21" min="4" max="22" man="1"/>
  </rowBreaks>
  <colBreaks count="2" manualBreakCount="2">
    <brk id="7" max="1048575" man="1"/>
    <brk id="14" max="1048575" man="1"/>
  </colBreaks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BreakPreview" topLeftCell="A4" zoomScaleSheetLayoutView="100" workbookViewId="0">
      <selection activeCell="D9" sqref="D9"/>
    </sheetView>
  </sheetViews>
  <sheetFormatPr defaultRowHeight="12.75" x14ac:dyDescent="0.2"/>
  <cols>
    <col min="1" max="1" width="6.85546875" style="10" bestFit="1" customWidth="1"/>
    <col min="2" max="2" width="8.140625" style="10" customWidth="1"/>
    <col min="3" max="3" width="29" style="10" customWidth="1"/>
    <col min="4" max="4" width="72.7109375" style="14" customWidth="1"/>
    <col min="5" max="5" width="14.85546875" style="13" customWidth="1"/>
    <col min="7" max="7" width="13.140625" bestFit="1" customWidth="1"/>
  </cols>
  <sheetData>
    <row r="1" spans="1:9" ht="31.5" x14ac:dyDescent="0.2">
      <c r="A1" s="2" t="s">
        <v>170</v>
      </c>
      <c r="B1" s="2" t="s">
        <v>3</v>
      </c>
      <c r="C1" s="2" t="s">
        <v>4</v>
      </c>
      <c r="D1" s="1" t="s">
        <v>0</v>
      </c>
      <c r="E1" s="3" t="s">
        <v>15</v>
      </c>
    </row>
    <row r="2" spans="1:9" ht="45" x14ac:dyDescent="0.2">
      <c r="A2" s="17">
        <v>1</v>
      </c>
      <c r="B2" s="5">
        <v>2016</v>
      </c>
      <c r="C2" s="9" t="s">
        <v>86</v>
      </c>
      <c r="D2" s="8" t="s">
        <v>87</v>
      </c>
      <c r="E2" s="4">
        <v>44448</v>
      </c>
    </row>
    <row r="3" spans="1:9" ht="60" x14ac:dyDescent="0.2">
      <c r="A3" s="17">
        <v>2</v>
      </c>
      <c r="B3" s="5">
        <v>2012</v>
      </c>
      <c r="C3" s="6" t="s">
        <v>102</v>
      </c>
      <c r="D3" s="8" t="s">
        <v>35</v>
      </c>
      <c r="E3" s="4">
        <v>43359</v>
      </c>
      <c r="G3" s="21" t="s">
        <v>180</v>
      </c>
      <c r="H3" s="21" t="s">
        <v>181</v>
      </c>
    </row>
    <row r="4" spans="1:9" ht="62.25" x14ac:dyDescent="0.2">
      <c r="A4" s="17">
        <v>3</v>
      </c>
      <c r="B4" s="7">
        <v>2017</v>
      </c>
      <c r="C4" s="9" t="s">
        <v>78</v>
      </c>
      <c r="D4" s="8" t="s">
        <v>145</v>
      </c>
      <c r="E4" s="4">
        <v>43482</v>
      </c>
      <c r="G4" s="22">
        <f>1-1800/2382.8</f>
        <v>0.24458620110794027</v>
      </c>
      <c r="H4" s="22">
        <f>1-20/28</f>
        <v>0.2857142857142857</v>
      </c>
    </row>
    <row r="5" spans="1:9" ht="75" x14ac:dyDescent="0.2">
      <c r="A5" s="17">
        <v>4</v>
      </c>
      <c r="B5" s="7">
        <v>2017</v>
      </c>
      <c r="C5" s="9" t="s">
        <v>69</v>
      </c>
      <c r="D5" s="8" t="s">
        <v>72</v>
      </c>
      <c r="E5" s="4">
        <v>43540</v>
      </c>
      <c r="G5" s="23">
        <v>38552</v>
      </c>
      <c r="I5" s="19"/>
    </row>
    <row r="6" spans="1:9" ht="45" x14ac:dyDescent="0.2">
      <c r="A6" s="17">
        <v>44</v>
      </c>
      <c r="B6" s="5">
        <v>2018</v>
      </c>
      <c r="C6" s="9" t="s">
        <v>142</v>
      </c>
      <c r="D6" s="8" t="s">
        <v>144</v>
      </c>
      <c r="E6" s="4">
        <v>43566</v>
      </c>
      <c r="G6" s="24">
        <v>47400</v>
      </c>
      <c r="H6" s="20"/>
      <c r="I6" s="20"/>
    </row>
    <row r="7" spans="1:9" ht="45" x14ac:dyDescent="0.2">
      <c r="A7" s="17">
        <v>45</v>
      </c>
      <c r="B7" s="5">
        <v>2018</v>
      </c>
      <c r="C7" s="9" t="s">
        <v>143</v>
      </c>
      <c r="D7" s="8" t="s">
        <v>144</v>
      </c>
      <c r="E7" s="4">
        <v>43566</v>
      </c>
      <c r="G7" s="24">
        <v>21600</v>
      </c>
    </row>
    <row r="8" spans="1:9" ht="60" x14ac:dyDescent="0.2">
      <c r="A8" s="17">
        <v>6</v>
      </c>
      <c r="B8" s="7">
        <v>2017</v>
      </c>
      <c r="C8" s="9" t="s">
        <v>75</v>
      </c>
      <c r="D8" s="8" t="s">
        <v>76</v>
      </c>
      <c r="E8" s="4">
        <v>43579</v>
      </c>
      <c r="G8" s="24">
        <f>SUM(G5:G7)</f>
        <v>107552</v>
      </c>
    </row>
    <row r="9" spans="1:9" ht="60" x14ac:dyDescent="0.2">
      <c r="A9" s="17">
        <v>7</v>
      </c>
      <c r="B9" s="5">
        <v>2016</v>
      </c>
      <c r="C9" s="9" t="s">
        <v>30</v>
      </c>
      <c r="D9" s="8" t="s">
        <v>129</v>
      </c>
      <c r="E9" s="4">
        <v>43587</v>
      </c>
    </row>
    <row r="10" spans="1:9" ht="90" x14ac:dyDescent="0.2">
      <c r="A10" s="17">
        <v>8</v>
      </c>
      <c r="B10" s="7">
        <v>2017</v>
      </c>
      <c r="C10" s="9" t="s">
        <v>133</v>
      </c>
      <c r="D10" s="8" t="s">
        <v>81</v>
      </c>
      <c r="E10" s="4">
        <v>43589</v>
      </c>
    </row>
    <row r="11" spans="1:9" ht="60" x14ac:dyDescent="0.2">
      <c r="A11" s="17">
        <v>9</v>
      </c>
      <c r="B11" s="5">
        <v>2015</v>
      </c>
      <c r="C11" s="9" t="s">
        <v>169</v>
      </c>
      <c r="D11" s="8" t="s">
        <v>117</v>
      </c>
      <c r="E11" s="4">
        <v>43602</v>
      </c>
    </row>
    <row r="12" spans="1:9" ht="60" x14ac:dyDescent="0.2">
      <c r="A12" s="17">
        <v>10</v>
      </c>
      <c r="B12" s="7">
        <v>2017</v>
      </c>
      <c r="C12" s="9" t="s">
        <v>75</v>
      </c>
      <c r="D12" s="8" t="s">
        <v>147</v>
      </c>
      <c r="E12" s="4">
        <v>43606</v>
      </c>
    </row>
    <row r="13" spans="1:9" ht="45" x14ac:dyDescent="0.2">
      <c r="A13" s="17">
        <v>11</v>
      </c>
      <c r="B13" s="7">
        <v>2017</v>
      </c>
      <c r="C13" s="9" t="s">
        <v>93</v>
      </c>
      <c r="D13" s="8" t="s">
        <v>146</v>
      </c>
      <c r="E13" s="4">
        <v>43607</v>
      </c>
    </row>
    <row r="14" spans="1:9" ht="90" x14ac:dyDescent="0.2">
      <c r="A14" s="17">
        <v>12</v>
      </c>
      <c r="B14" s="7">
        <v>2017</v>
      </c>
      <c r="C14" s="9" t="s">
        <v>95</v>
      </c>
      <c r="D14" s="8" t="s">
        <v>148</v>
      </c>
      <c r="E14" s="4">
        <v>43616</v>
      </c>
    </row>
    <row r="15" spans="1:9" ht="75" x14ac:dyDescent="0.2">
      <c r="A15" s="17">
        <v>13</v>
      </c>
      <c r="B15" s="7">
        <v>2017</v>
      </c>
      <c r="C15" s="9" t="s">
        <v>104</v>
      </c>
      <c r="D15" s="8" t="s">
        <v>107</v>
      </c>
      <c r="E15" s="4">
        <v>43616</v>
      </c>
    </row>
    <row r="16" spans="1:9" ht="45" x14ac:dyDescent="0.2">
      <c r="A16" s="17">
        <v>14</v>
      </c>
      <c r="B16" s="7">
        <v>2018</v>
      </c>
      <c r="C16" s="9" t="s">
        <v>150</v>
      </c>
      <c r="D16" s="8" t="s">
        <v>88</v>
      </c>
      <c r="E16" s="4">
        <v>43628</v>
      </c>
    </row>
    <row r="17" spans="1:5" ht="90" x14ac:dyDescent="0.2">
      <c r="A17" s="17">
        <v>15</v>
      </c>
      <c r="B17" s="5">
        <v>2014</v>
      </c>
      <c r="C17" s="9" t="s">
        <v>13</v>
      </c>
      <c r="D17" s="8" t="s">
        <v>128</v>
      </c>
      <c r="E17" s="4">
        <v>43629</v>
      </c>
    </row>
    <row r="18" spans="1:5" ht="150" x14ac:dyDescent="0.2">
      <c r="A18" s="17">
        <v>16</v>
      </c>
      <c r="B18" s="5">
        <v>2018</v>
      </c>
      <c r="C18" s="9" t="s">
        <v>157</v>
      </c>
      <c r="D18" s="8" t="s">
        <v>158</v>
      </c>
      <c r="E18" s="4">
        <v>43635</v>
      </c>
    </row>
    <row r="19" spans="1:5" ht="75" x14ac:dyDescent="0.2">
      <c r="A19" s="17">
        <v>17</v>
      </c>
      <c r="B19" s="5">
        <v>2016</v>
      </c>
      <c r="C19" s="9" t="s">
        <v>34</v>
      </c>
      <c r="D19" s="8" t="s">
        <v>36</v>
      </c>
      <c r="E19" s="4">
        <v>43636</v>
      </c>
    </row>
    <row r="20" spans="1:5" ht="90" x14ac:dyDescent="0.2">
      <c r="A20" s="17">
        <v>18</v>
      </c>
      <c r="B20" s="7">
        <v>2017</v>
      </c>
      <c r="C20" s="9" t="s">
        <v>96</v>
      </c>
      <c r="D20" s="8" t="s">
        <v>97</v>
      </c>
      <c r="E20" s="4">
        <v>43641</v>
      </c>
    </row>
    <row r="21" spans="1:5" ht="90" x14ac:dyDescent="0.2">
      <c r="A21" s="17">
        <v>19</v>
      </c>
      <c r="B21" s="7">
        <v>2018</v>
      </c>
      <c r="C21" s="9" t="s">
        <v>104</v>
      </c>
      <c r="D21" s="8" t="s">
        <v>108</v>
      </c>
      <c r="E21" s="4">
        <v>43664</v>
      </c>
    </row>
    <row r="22" spans="1:5" ht="105" x14ac:dyDescent="0.2">
      <c r="A22" s="17">
        <v>20</v>
      </c>
      <c r="B22" s="5">
        <v>2016</v>
      </c>
      <c r="C22" s="9" t="s">
        <v>38</v>
      </c>
      <c r="D22" s="8" t="s">
        <v>50</v>
      </c>
      <c r="E22" s="4">
        <v>43666</v>
      </c>
    </row>
    <row r="23" spans="1:5" ht="105" x14ac:dyDescent="0.2">
      <c r="A23" s="17">
        <v>21</v>
      </c>
      <c r="B23" s="5">
        <v>2016</v>
      </c>
      <c r="C23" s="9" t="s">
        <v>38</v>
      </c>
      <c r="D23" s="8" t="s">
        <v>51</v>
      </c>
      <c r="E23" s="4">
        <v>43666</v>
      </c>
    </row>
    <row r="24" spans="1:5" ht="45" x14ac:dyDescent="0.2">
      <c r="A24" s="17">
        <v>22</v>
      </c>
      <c r="B24" s="5">
        <v>2018</v>
      </c>
      <c r="C24" s="18" t="s">
        <v>159</v>
      </c>
      <c r="D24" s="8" t="s">
        <v>160</v>
      </c>
      <c r="E24" s="4">
        <v>43670</v>
      </c>
    </row>
    <row r="25" spans="1:5" ht="75" x14ac:dyDescent="0.2">
      <c r="A25" s="17">
        <v>23</v>
      </c>
      <c r="B25" s="7">
        <v>2017</v>
      </c>
      <c r="C25" s="6" t="s">
        <v>131</v>
      </c>
      <c r="D25" s="8" t="s">
        <v>100</v>
      </c>
      <c r="E25" s="4">
        <v>43699</v>
      </c>
    </row>
    <row r="26" spans="1:5" ht="45" x14ac:dyDescent="0.2">
      <c r="A26" s="17">
        <v>24</v>
      </c>
      <c r="B26" s="5">
        <v>2015</v>
      </c>
      <c r="C26" s="9" t="s">
        <v>22</v>
      </c>
      <c r="D26" s="8" t="s">
        <v>149</v>
      </c>
      <c r="E26" s="4">
        <v>43702</v>
      </c>
    </row>
    <row r="27" spans="1:5" ht="135" x14ac:dyDescent="0.2">
      <c r="A27" s="17">
        <v>25</v>
      </c>
      <c r="B27" s="5">
        <v>2016</v>
      </c>
      <c r="C27" s="9" t="s">
        <v>136</v>
      </c>
      <c r="D27" s="8" t="s">
        <v>52</v>
      </c>
      <c r="E27" s="4">
        <v>43705</v>
      </c>
    </row>
    <row r="28" spans="1:5" ht="45" x14ac:dyDescent="0.2">
      <c r="A28" s="17">
        <v>26</v>
      </c>
      <c r="B28" s="5">
        <v>2016</v>
      </c>
      <c r="C28" s="9" t="s">
        <v>58</v>
      </c>
      <c r="D28" s="8" t="s">
        <v>55</v>
      </c>
      <c r="E28" s="4">
        <v>43705</v>
      </c>
    </row>
    <row r="29" spans="1:5" ht="105" x14ac:dyDescent="0.2">
      <c r="A29" s="17">
        <v>27</v>
      </c>
      <c r="B29" s="7">
        <v>2017</v>
      </c>
      <c r="C29" s="9" t="s">
        <v>119</v>
      </c>
      <c r="D29" s="8" t="s">
        <v>132</v>
      </c>
      <c r="E29" s="4">
        <v>43789</v>
      </c>
    </row>
    <row r="30" spans="1:5" ht="150" x14ac:dyDescent="0.2">
      <c r="A30" s="17">
        <v>28</v>
      </c>
      <c r="B30" s="5">
        <v>2018</v>
      </c>
      <c r="C30" s="9" t="s">
        <v>162</v>
      </c>
      <c r="D30" s="8" t="s">
        <v>163</v>
      </c>
      <c r="E30" s="4">
        <v>43795</v>
      </c>
    </row>
    <row r="31" spans="1:5" ht="90" x14ac:dyDescent="0.2">
      <c r="A31" s="17">
        <v>29</v>
      </c>
      <c r="B31" s="5">
        <v>2014</v>
      </c>
      <c r="C31" s="9" t="s">
        <v>17</v>
      </c>
      <c r="D31" s="8" t="s">
        <v>56</v>
      </c>
      <c r="E31" s="4">
        <v>43798</v>
      </c>
    </row>
    <row r="32" spans="1:5" ht="75" x14ac:dyDescent="0.2">
      <c r="A32" s="17">
        <v>30</v>
      </c>
      <c r="B32" s="7">
        <v>2018</v>
      </c>
      <c r="C32" s="9" t="s">
        <v>109</v>
      </c>
      <c r="D32" s="8" t="s">
        <v>110</v>
      </c>
      <c r="E32" s="4">
        <v>43831</v>
      </c>
    </row>
    <row r="33" spans="1:5" ht="120" x14ac:dyDescent="0.2">
      <c r="A33" s="17">
        <v>31</v>
      </c>
      <c r="B33" s="7">
        <v>2017</v>
      </c>
      <c r="C33" s="6" t="s">
        <v>46</v>
      </c>
      <c r="D33" s="8" t="s">
        <v>54</v>
      </c>
      <c r="E33" s="4">
        <v>43840</v>
      </c>
    </row>
    <row r="34" spans="1:5" ht="60" x14ac:dyDescent="0.2">
      <c r="A34" s="17">
        <v>32</v>
      </c>
      <c r="B34" s="7">
        <v>2017</v>
      </c>
      <c r="C34" s="9" t="s">
        <v>47</v>
      </c>
      <c r="D34" s="8" t="s">
        <v>53</v>
      </c>
      <c r="E34" s="4">
        <v>43846</v>
      </c>
    </row>
    <row r="35" spans="1:5" ht="45" x14ac:dyDescent="0.2">
      <c r="A35" s="17">
        <v>33</v>
      </c>
      <c r="B35" s="5">
        <v>2019</v>
      </c>
      <c r="C35" s="9" t="s">
        <v>23</v>
      </c>
      <c r="D35" s="8" t="s">
        <v>24</v>
      </c>
      <c r="E35" s="4">
        <v>43851</v>
      </c>
    </row>
    <row r="36" spans="1:5" ht="45" x14ac:dyDescent="0.2">
      <c r="A36" s="17">
        <v>46</v>
      </c>
      <c r="B36" s="5">
        <v>2019</v>
      </c>
      <c r="C36" s="9" t="s">
        <v>23</v>
      </c>
      <c r="D36" s="8" t="s">
        <v>24</v>
      </c>
      <c r="E36" s="4">
        <v>43851</v>
      </c>
    </row>
    <row r="37" spans="1:5" ht="30" x14ac:dyDescent="0.2">
      <c r="A37" s="17">
        <v>34</v>
      </c>
      <c r="B37" s="7">
        <v>2018</v>
      </c>
      <c r="C37" s="9" t="s">
        <v>58</v>
      </c>
      <c r="D37" s="8" t="s">
        <v>113</v>
      </c>
      <c r="E37" s="4">
        <v>43861</v>
      </c>
    </row>
    <row r="38" spans="1:5" ht="105" x14ac:dyDescent="0.2">
      <c r="A38" s="17">
        <v>35</v>
      </c>
      <c r="B38" s="7">
        <v>2018</v>
      </c>
      <c r="C38" s="6" t="s">
        <v>120</v>
      </c>
      <c r="D38" s="8" t="s">
        <v>121</v>
      </c>
      <c r="E38" s="4">
        <v>43864</v>
      </c>
    </row>
    <row r="39" spans="1:5" ht="105" x14ac:dyDescent="0.2">
      <c r="A39" s="17">
        <v>36</v>
      </c>
      <c r="B39" s="7">
        <v>2017</v>
      </c>
      <c r="C39" s="9" t="s">
        <v>66</v>
      </c>
      <c r="D39" s="8" t="s">
        <v>67</v>
      </c>
      <c r="E39" s="4">
        <v>43876</v>
      </c>
    </row>
    <row r="40" spans="1:5" ht="60" x14ac:dyDescent="0.2">
      <c r="A40" s="17">
        <v>37</v>
      </c>
      <c r="B40" s="7">
        <v>2018</v>
      </c>
      <c r="C40" s="6" t="s">
        <v>41</v>
      </c>
      <c r="D40" s="8" t="s">
        <v>127</v>
      </c>
      <c r="E40" s="4">
        <v>43876</v>
      </c>
    </row>
    <row r="41" spans="1:5" ht="75" x14ac:dyDescent="0.2">
      <c r="A41" s="17">
        <v>38</v>
      </c>
      <c r="B41" s="7">
        <v>2017</v>
      </c>
      <c r="C41" s="9" t="s">
        <v>62</v>
      </c>
      <c r="D41" s="8" t="s">
        <v>63</v>
      </c>
      <c r="E41" s="4">
        <v>43885</v>
      </c>
    </row>
    <row r="42" spans="1:5" ht="45" x14ac:dyDescent="0.2">
      <c r="A42" s="17">
        <v>39</v>
      </c>
      <c r="B42" s="5">
        <v>2016</v>
      </c>
      <c r="C42" s="9" t="s">
        <v>26</v>
      </c>
      <c r="D42" s="8" t="s">
        <v>25</v>
      </c>
      <c r="E42" s="4">
        <v>43886</v>
      </c>
    </row>
    <row r="43" spans="1:5" ht="60" x14ac:dyDescent="0.2">
      <c r="A43" s="17">
        <v>40</v>
      </c>
      <c r="B43" s="7">
        <v>2018</v>
      </c>
      <c r="C43" s="6" t="s">
        <v>124</v>
      </c>
      <c r="D43" s="8" t="s">
        <v>125</v>
      </c>
      <c r="E43" s="4">
        <v>43888</v>
      </c>
    </row>
    <row r="44" spans="1:5" ht="75" x14ac:dyDescent="0.2">
      <c r="A44" s="17">
        <v>41</v>
      </c>
      <c r="B44" s="5">
        <v>2018</v>
      </c>
      <c r="C44" s="9" t="s">
        <v>152</v>
      </c>
      <c r="D44" s="8" t="s">
        <v>153</v>
      </c>
      <c r="E44" s="4">
        <v>43896</v>
      </c>
    </row>
    <row r="45" spans="1:5" ht="30" x14ac:dyDescent="0.2">
      <c r="A45" s="17">
        <v>42</v>
      </c>
      <c r="B45" s="5">
        <v>2016</v>
      </c>
      <c r="C45" s="9" t="s">
        <v>7</v>
      </c>
      <c r="D45" s="8" t="s">
        <v>57</v>
      </c>
      <c r="E45" s="4">
        <v>43910</v>
      </c>
    </row>
    <row r="46" spans="1:5" ht="45" x14ac:dyDescent="0.2">
      <c r="A46" s="17">
        <v>5</v>
      </c>
      <c r="B46" s="7">
        <v>2017</v>
      </c>
      <c r="C46" s="9" t="s">
        <v>73</v>
      </c>
      <c r="D46" s="8" t="s">
        <v>130</v>
      </c>
      <c r="E46" s="4">
        <v>43922</v>
      </c>
    </row>
    <row r="47" spans="1:5" ht="60" x14ac:dyDescent="0.2">
      <c r="A47" s="17">
        <v>47</v>
      </c>
      <c r="B47" s="5">
        <v>2019</v>
      </c>
      <c r="C47" s="9" t="s">
        <v>173</v>
      </c>
      <c r="D47" s="8" t="s">
        <v>174</v>
      </c>
      <c r="E47" s="4">
        <v>43951</v>
      </c>
    </row>
    <row r="48" spans="1:5" ht="15" x14ac:dyDescent="0.2">
      <c r="A48" s="17">
        <v>43</v>
      </c>
      <c r="B48" s="7">
        <v>2015</v>
      </c>
      <c r="C48" s="9" t="s">
        <v>98</v>
      </c>
      <c r="D48" s="8" t="s">
        <v>99</v>
      </c>
      <c r="E48" s="4">
        <v>43956</v>
      </c>
    </row>
    <row r="49" spans="1:5" ht="75" x14ac:dyDescent="0.2">
      <c r="A49" s="17">
        <v>49</v>
      </c>
      <c r="B49" s="5">
        <v>2019</v>
      </c>
      <c r="C49" s="9" t="s">
        <v>62</v>
      </c>
      <c r="D49" s="8" t="s">
        <v>179</v>
      </c>
      <c r="E49" s="4">
        <v>44011</v>
      </c>
    </row>
    <row r="50" spans="1:5" ht="30" x14ac:dyDescent="0.2">
      <c r="A50" s="17">
        <v>47</v>
      </c>
      <c r="B50" s="5">
        <v>2019</v>
      </c>
      <c r="C50" s="9" t="s">
        <v>175</v>
      </c>
      <c r="D50" s="8" t="s">
        <v>177</v>
      </c>
      <c r="E50" s="4">
        <v>44694</v>
      </c>
    </row>
    <row r="51" spans="1:5" ht="15" x14ac:dyDescent="0.2">
      <c r="A51" s="17">
        <v>50</v>
      </c>
      <c r="B51" s="5"/>
      <c r="C51" s="9"/>
      <c r="D51" s="8"/>
      <c r="E51" s="4">
        <v>0</v>
      </c>
    </row>
    <row r="52" spans="1:5" ht="15" x14ac:dyDescent="0.2">
      <c r="A52" s="17">
        <v>51</v>
      </c>
      <c r="B52" s="5"/>
      <c r="C52" s="9"/>
      <c r="D52" s="8"/>
      <c r="E52" s="4">
        <v>0</v>
      </c>
    </row>
    <row r="53" spans="1:5" ht="15" x14ac:dyDescent="0.2">
      <c r="A53" s="17">
        <v>52</v>
      </c>
      <c r="B53" s="5"/>
      <c r="C53" s="9"/>
      <c r="D53" s="8"/>
      <c r="E53" s="4">
        <v>0</v>
      </c>
    </row>
  </sheetData>
  <sortState ref="A2:E50">
    <sortCondition ref="E2:E50"/>
  </sortState>
  <conditionalFormatting sqref="E3:E39">
    <cfRule type="cellIs" dxfId="29" priority="78" stopIfTrue="1" operator="between">
      <formula>TODAY()+61</formula>
      <formula>TODAY()+180</formula>
    </cfRule>
    <cfRule type="cellIs" dxfId="28" priority="79" stopIfTrue="1" operator="between">
      <formula>TODAY()+31</formula>
      <formula>TODAY()+60</formula>
    </cfRule>
    <cfRule type="cellIs" dxfId="27" priority="80" stopIfTrue="1" operator="between">
      <formula>TODAY()+30</formula>
      <formula>TODAY()</formula>
    </cfRule>
  </conditionalFormatting>
  <conditionalFormatting sqref="E3:E39">
    <cfRule type="cellIs" dxfId="26" priority="77" stopIfTrue="1" operator="between">
      <formula>TODAY()+181</formula>
      <formula>TODAY()+2000</formula>
    </cfRule>
  </conditionalFormatting>
  <conditionalFormatting sqref="E3:E39">
    <cfRule type="cellIs" dxfId="25" priority="76" stopIfTrue="1" operator="lessThan">
      <formula>TODAY()</formula>
    </cfRule>
  </conditionalFormatting>
  <conditionalFormatting sqref="E42:E44">
    <cfRule type="cellIs" dxfId="24" priority="63" stopIfTrue="1" operator="between">
      <formula>TODAY()+61</formula>
      <formula>TODAY()+180</formula>
    </cfRule>
    <cfRule type="cellIs" dxfId="23" priority="64" stopIfTrue="1" operator="between">
      <formula>TODAY()+31</formula>
      <formula>TODAY()+60</formula>
    </cfRule>
    <cfRule type="cellIs" dxfId="22" priority="65" stopIfTrue="1" operator="between">
      <formula>TODAY()+30</formula>
      <formula>TODAY()</formula>
    </cfRule>
  </conditionalFormatting>
  <conditionalFormatting sqref="E42:E44">
    <cfRule type="cellIs" dxfId="21" priority="62" stopIfTrue="1" operator="between">
      <formula>TODAY()+181</formula>
      <formula>TODAY()+2000</formula>
    </cfRule>
  </conditionalFormatting>
  <conditionalFormatting sqref="E42:E44">
    <cfRule type="cellIs" dxfId="20" priority="61" stopIfTrue="1" operator="lessThan">
      <formula>TODAY()</formula>
    </cfRule>
  </conditionalFormatting>
  <conditionalFormatting sqref="E47:E53">
    <cfRule type="cellIs" dxfId="19" priority="28" stopIfTrue="1" operator="between">
      <formula>TODAY()+61</formula>
      <formula>TODAY()+180</formula>
    </cfRule>
    <cfRule type="cellIs" dxfId="18" priority="29" stopIfTrue="1" operator="between">
      <formula>TODAY()+31</formula>
      <formula>TODAY()+60</formula>
    </cfRule>
    <cfRule type="cellIs" dxfId="17" priority="30" stopIfTrue="1" operator="between">
      <formula>TODAY()+30</formula>
      <formula>TODAY()</formula>
    </cfRule>
  </conditionalFormatting>
  <conditionalFormatting sqref="E47:E53">
    <cfRule type="cellIs" dxfId="16" priority="27" stopIfTrue="1" operator="between">
      <formula>TODAY()+181</formula>
      <formula>TODAY()+2000</formula>
    </cfRule>
  </conditionalFormatting>
  <conditionalFormatting sqref="E47:E53">
    <cfRule type="cellIs" dxfId="15" priority="26" stopIfTrue="1" operator="lessThan">
      <formula>TODAY()</formula>
    </cfRule>
  </conditionalFormatting>
  <conditionalFormatting sqref="E45:E46">
    <cfRule type="cellIs" dxfId="14" priority="18" stopIfTrue="1" operator="between">
      <formula>TODAY()+61</formula>
      <formula>TODAY()+180</formula>
    </cfRule>
    <cfRule type="cellIs" dxfId="13" priority="19" stopIfTrue="1" operator="between">
      <formula>TODAY()+31</formula>
      <formula>TODAY()+60</formula>
    </cfRule>
    <cfRule type="cellIs" dxfId="12" priority="20" stopIfTrue="1" operator="between">
      <formula>TODAY()+30</formula>
      <formula>TODAY()</formula>
    </cfRule>
  </conditionalFormatting>
  <conditionalFormatting sqref="E45:E46">
    <cfRule type="cellIs" dxfId="11" priority="17" stopIfTrue="1" operator="between">
      <formula>TODAY()+181</formula>
      <formula>TODAY()+2000</formula>
    </cfRule>
  </conditionalFormatting>
  <conditionalFormatting sqref="E45:E46">
    <cfRule type="cellIs" dxfId="10" priority="16" stopIfTrue="1" operator="lessThan">
      <formula>TODAY()</formula>
    </cfRule>
  </conditionalFormatting>
  <conditionalFormatting sqref="E40:E41">
    <cfRule type="cellIs" dxfId="9" priority="13" stopIfTrue="1" operator="between">
      <formula>TODAY()+61</formula>
      <formula>TODAY()+180</formula>
    </cfRule>
    <cfRule type="cellIs" dxfId="8" priority="14" stopIfTrue="1" operator="between">
      <formula>TODAY()+31</formula>
      <formula>TODAY()+60</formula>
    </cfRule>
    <cfRule type="cellIs" dxfId="7" priority="15" stopIfTrue="1" operator="between">
      <formula>TODAY()+30</formula>
      <formula>TODAY()</formula>
    </cfRule>
  </conditionalFormatting>
  <conditionalFormatting sqref="E40:E41">
    <cfRule type="cellIs" dxfId="6" priority="12" stopIfTrue="1" operator="between">
      <formula>TODAY()+181</formula>
      <formula>TODAY()+2000</formula>
    </cfRule>
  </conditionalFormatting>
  <conditionalFormatting sqref="E40:E41">
    <cfRule type="cellIs" dxfId="5" priority="11" stopIfTrue="1" operator="lessThan">
      <formula>TODAY()</formula>
    </cfRule>
  </conditionalFormatting>
  <conditionalFormatting sqref="E2">
    <cfRule type="cellIs" dxfId="4" priority="3" stopIfTrue="1" operator="between">
      <formula>TODAY()+61</formula>
      <formula>TODAY()+180</formula>
    </cfRule>
    <cfRule type="cellIs" dxfId="3" priority="4" stopIfTrue="1" operator="between">
      <formula>TODAY()+31</formula>
      <formula>TODAY()+60</formula>
    </cfRule>
    <cfRule type="cellIs" dxfId="2" priority="5" stopIfTrue="1" operator="between">
      <formula>TODAY()+30</formula>
      <formula>TODAY()</formula>
    </cfRule>
  </conditionalFormatting>
  <conditionalFormatting sqref="E2">
    <cfRule type="cellIs" dxfId="1" priority="2" stopIfTrue="1" operator="between">
      <formula>TODAY()+181</formula>
      <formula>TODAY()+2000</formula>
    </cfRule>
  </conditionalFormatting>
  <conditionalFormatting sqref="E2">
    <cfRule type="cellIs" dxfId="0" priority="1" stopIfTrue="1" operator="lessThan">
      <formula>TODAY()</formula>
    </cfRule>
  </conditionalFormatting>
  <pageMargins left="0.51181102362204722" right="0.51181102362204722" top="0.78740157480314965" bottom="0.78740157480314965" header="0.31496062992125984" footer="0.31496062992125984"/>
  <pageSetup paperSize="9" scale="63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workbookViewId="0">
      <selection activeCell="D9" sqref="D9"/>
    </sheetView>
  </sheetViews>
  <sheetFormatPr defaultRowHeight="12.75" x14ac:dyDescent="0.2"/>
  <cols>
    <col min="1" max="1" width="14.140625" bestFit="1" customWidth="1"/>
    <col min="2" max="2" width="19.5703125" bestFit="1" customWidth="1"/>
    <col min="3" max="3" width="13.85546875" bestFit="1" customWidth="1"/>
    <col min="4" max="4" width="6.140625" bestFit="1" customWidth="1"/>
    <col min="5" max="6" width="16.5703125" bestFit="1" customWidth="1"/>
  </cols>
  <sheetData>
    <row r="1" spans="1:6" x14ac:dyDescent="0.2">
      <c r="A1" t="s">
        <v>277</v>
      </c>
      <c r="B1" t="s">
        <v>278</v>
      </c>
      <c r="C1" t="s">
        <v>279</v>
      </c>
      <c r="D1" t="s">
        <v>280</v>
      </c>
      <c r="E1" t="s">
        <v>281</v>
      </c>
      <c r="F1" t="s">
        <v>282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AGEFEPE - 2021</vt:lpstr>
      <vt:lpstr>Plan1</vt:lpstr>
      <vt:lpstr>Plan2</vt:lpstr>
      <vt:lpstr>'AGEFEPE - 2021'!Area_de_impressao</vt:lpstr>
      <vt:lpstr>Plan1!Area_de_impressao</vt:lpstr>
      <vt:lpstr>'AGEFEPE - 2021'!Titulos_de_impressao</vt:lpstr>
      <vt:lpstr>Plan1!Titulos_de_impressao</vt:lpstr>
    </vt:vector>
  </TitlesOfParts>
  <Company>ADDIPER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thiagolvcm</dc:creator>
  <cp:lastModifiedBy>Enesita Crespo</cp:lastModifiedBy>
  <cp:lastPrinted>2021-01-23T13:44:51Z</cp:lastPrinted>
  <dcterms:created xsi:type="dcterms:W3CDTF">2010-05-28T19:35:06Z</dcterms:created>
  <dcterms:modified xsi:type="dcterms:W3CDTF">2021-01-23T19:11:22Z</dcterms:modified>
</cp:coreProperties>
</file>