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Q:\GEDOP - Compartilha\LAI - Monitoramento\LAI\9 EXECUÇÃO ORÇAMENTÁRIA E FINANCEIRA\Despesas\DRE 2021\"/>
    </mc:Choice>
  </mc:AlternateContent>
  <bookViews>
    <workbookView xWindow="0" yWindow="0" windowWidth="20490" windowHeight="7050"/>
  </bookViews>
  <sheets>
    <sheet name="D R E - NOV202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3" i="1" l="1"/>
  <c r="D43" i="1"/>
  <c r="E38" i="1"/>
  <c r="D38" i="1"/>
  <c r="D35" i="1" s="1"/>
  <c r="E36" i="1"/>
  <c r="E35" i="1" s="1"/>
  <c r="D36" i="1"/>
  <c r="D33" i="1"/>
  <c r="E31" i="1"/>
  <c r="D31" i="1"/>
  <c r="D27" i="1"/>
  <c r="E26" i="1"/>
  <c r="D26" i="1"/>
  <c r="E23" i="1"/>
  <c r="E20" i="1" s="1"/>
  <c r="D23" i="1"/>
  <c r="E22" i="1"/>
  <c r="D22" i="1"/>
  <c r="E21" i="1"/>
  <c r="D21" i="1"/>
  <c r="D20" i="1" s="1"/>
  <c r="D16" i="1"/>
  <c r="E14" i="1"/>
  <c r="E13" i="1" s="1"/>
  <c r="E18" i="1" s="1"/>
  <c r="E29" i="1" s="1"/>
  <c r="E41" i="1" s="1"/>
  <c r="E47" i="1" s="1"/>
  <c r="D14" i="1"/>
  <c r="D13" i="1" s="1"/>
  <c r="D18" i="1" s="1"/>
  <c r="D29" i="1" s="1"/>
  <c r="D41" i="1" s="1"/>
  <c r="D47" i="1" s="1"/>
</calcChain>
</file>

<file path=xl/sharedStrings.xml><?xml version="1.0" encoding="utf-8"?>
<sst xmlns="http://schemas.openxmlformats.org/spreadsheetml/2006/main" count="43" uniqueCount="43">
  <si>
    <t>CNPJ(MF) nº 13.178.690/0001-15</t>
  </si>
  <si>
    <t>Rua Dom João Costa, 20 - Torreão, RECIFE (PE) - CEP: 52030-220</t>
  </si>
  <si>
    <t>Instituição autorizada pelo Banco Central do Brasil em 06/12/2010</t>
  </si>
  <si>
    <t>BALANCETE PATRIMONIAL LEVANTADO EM 30 DE NOVEMBRO DE 2021</t>
  </si>
  <si>
    <t>(Valores expressos em R$ 1,00)</t>
  </si>
  <si>
    <t>DEMONSTRAÇÃO DO RESULTADO DO PERÍODO - 01/11/2021 A 30/11/2021</t>
  </si>
  <si>
    <t>RECEITAS DA INTERMEDIAÇÃO FINANCEIRA</t>
  </si>
  <si>
    <t>Operações de Crédito</t>
  </si>
  <si>
    <t>Aplicações Interfinanceiras de Liquidez.</t>
  </si>
  <si>
    <t>Resultado de Operações com Títulos e Valores Mobiliários</t>
  </si>
  <si>
    <t>RESULTADO BRUTO DA INTERMEDIAÇÃO FINANCEIRA</t>
  </si>
  <si>
    <t>OUTRAS RECEITAS/DESPESAS OPERACIONAIS</t>
  </si>
  <si>
    <t>Receitas de Prestação de Serviços</t>
  </si>
  <si>
    <t>Despesas de Pessoal e Honorários</t>
  </si>
  <si>
    <t>Outras Despesas Administrativas</t>
  </si>
  <si>
    <t>Despesas Tributárias</t>
  </si>
  <si>
    <t>Outras Despesas Operacionais</t>
  </si>
  <si>
    <t>Despesas de Repasse - FINEP/BNB/FUNGETUR</t>
  </si>
  <si>
    <t>Outras Receitas Operacionais</t>
  </si>
  <si>
    <t>RESULTADO OPERACIONAL</t>
  </si>
  <si>
    <t>DESPESAS NÃO OPERACIONAIS</t>
  </si>
  <si>
    <t>Outras Despesas Não Operacionais</t>
  </si>
  <si>
    <t>Outras Receitas Não Operacionais</t>
  </si>
  <si>
    <t>APROVISIONAMENTO E AJUSTES PATRIMONIAIS</t>
  </si>
  <si>
    <t>Despesas de Depreciação e Amortização</t>
  </si>
  <si>
    <t>Provisões para Operações de Crédito</t>
  </si>
  <si>
    <t>Recuperação de Créditos Baixados como Prejuizo</t>
  </si>
  <si>
    <t>Reversão de Operações de Crédito em Liquidação Duvidosa</t>
  </si>
  <si>
    <t>RESULTADO ANTES DA TRIBUTAÇÃO SOBRE O LUCRO</t>
  </si>
  <si>
    <t>(-) IMPOSTO DE RENDA E CONTRIBUIÇÃO SOCIAL</t>
  </si>
  <si>
    <t xml:space="preserve">  Provisão para Imposto de Renda</t>
  </si>
  <si>
    <t xml:space="preserve">  Provisão para Contribuição Social</t>
  </si>
  <si>
    <t>RESULTADO LÍQUIDO DO PERÍODO</t>
  </si>
  <si>
    <t>Márcio Stefanni Monteiro Morais</t>
  </si>
  <si>
    <t>Renata Kosminsky</t>
  </si>
  <si>
    <t xml:space="preserve">Diretor Presidente </t>
  </si>
  <si>
    <t>Diretora Administrativo</t>
  </si>
  <si>
    <t>Edilberto Xavier de Albuquerque Junior</t>
  </si>
  <si>
    <t>Eduardo Luiz Almeida de Queiroz</t>
  </si>
  <si>
    <t>Diretor de Negócios</t>
  </si>
  <si>
    <t>Diretor Financeiro e de Planejamento e Controle</t>
  </si>
  <si>
    <t>Teótimo Soares de Almeida</t>
  </si>
  <si>
    <t>Contador CRC 022654/O-0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</si>
</sst>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[$-416]General"/>
    <numFmt numFmtId="165" formatCode="[$-416]mmm\-yy;@"/>
    <numFmt numFmtId="166" formatCode="&quot; &quot;#,##0.00&quot; &quot;;&quot;-&quot;#,##0.00&quot; &quot;;&quot; -&quot;#&quot; &quot;;&quot; &quot;@&quot; &quot;"/>
    <numFmt numFmtId="167" formatCode="&quot; &quot;#,##0&quot; &quot;;&quot;-&quot;#,##0&quot; &quot;;&quot; -&quot;#&quot; &quot;;&quot; &quot;@&quot; &quot;"/>
    <numFmt numFmtId="168" formatCode="_-* #,##0_-;\-* #,##0_-;_-* &quot;-&quot;??_-;_-@_-"/>
    <numFmt numFmtId="169" formatCode="&quot; &quot;#,##0.00&quot; &quot;;&quot;-&quot;#,##0.00&quot; &quot;;&quot; -&quot;#.00&quot; &quot;;&quot; &quot;@&quot; &quot;"/>
  </numFmts>
  <fonts count="15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2"/>
      <color rgb="FF000000"/>
      <name val="Arial"/>
      <family val="2"/>
    </font>
    <font>
      <b/>
      <u/>
      <sz val="12"/>
      <color rgb="FF000000"/>
      <name val="Arial"/>
      <family val="2"/>
    </font>
    <font>
      <b/>
      <u/>
      <sz val="10"/>
      <color rgb="FF000000"/>
      <name val="Arial"/>
      <family val="2"/>
    </font>
    <font>
      <u/>
      <sz val="10"/>
      <color rgb="FF000000"/>
      <name val="Arial"/>
      <family val="2"/>
    </font>
    <font>
      <b/>
      <sz val="10"/>
      <name val="Arial"/>
      <family val="2"/>
    </font>
    <font>
      <sz val="9"/>
      <color rgb="FF000000"/>
      <name val="Arial"/>
      <family val="2"/>
    </font>
    <font>
      <sz val="1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rgb="FF000000"/>
      </right>
      <top style="medium">
        <color indexed="64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medium">
        <color indexed="64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medium">
        <color indexed="64"/>
      </top>
      <bottom/>
      <diagonal/>
    </border>
    <border>
      <left style="double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2" fillId="0" borderId="0"/>
    <xf numFmtId="166" fontId="2" fillId="0" borderId="0"/>
  </cellStyleXfs>
  <cellXfs count="123">
    <xf numFmtId="0" fontId="0" fillId="0" borderId="0" xfId="0"/>
    <xf numFmtId="164" fontId="2" fillId="2" borderId="1" xfId="2" applyFill="1" applyBorder="1"/>
    <xf numFmtId="164" fontId="2" fillId="2" borderId="2" xfId="2" applyFill="1" applyBorder="1"/>
    <xf numFmtId="164" fontId="2" fillId="2" borderId="3" xfId="2" applyFill="1" applyBorder="1"/>
    <xf numFmtId="164" fontId="2" fillId="0" borderId="0" xfId="2"/>
    <xf numFmtId="43" fontId="2" fillId="0" borderId="0" xfId="1" applyFont="1"/>
    <xf numFmtId="164" fontId="2" fillId="2" borderId="4" xfId="2" applyFill="1" applyBorder="1"/>
    <xf numFmtId="164" fontId="2" fillId="2" borderId="0" xfId="2" applyFill="1" applyBorder="1"/>
    <xf numFmtId="164" fontId="2" fillId="2" borderId="5" xfId="2" applyFill="1" applyBorder="1"/>
    <xf numFmtId="164" fontId="2" fillId="2" borderId="9" xfId="2" applyFill="1" applyBorder="1"/>
    <xf numFmtId="164" fontId="2" fillId="2" borderId="10" xfId="2" applyFill="1" applyBorder="1"/>
    <xf numFmtId="164" fontId="2" fillId="2" borderId="11" xfId="2" applyFill="1" applyBorder="1"/>
    <xf numFmtId="165" fontId="7" fillId="2" borderId="2" xfId="2" applyNumberFormat="1" applyFont="1" applyFill="1" applyBorder="1"/>
    <xf numFmtId="165" fontId="7" fillId="2" borderId="3" xfId="2" applyNumberFormat="1" applyFont="1" applyFill="1" applyBorder="1"/>
    <xf numFmtId="167" fontId="8" fillId="2" borderId="0" xfId="3" applyNumberFormat="1" applyFont="1" applyFill="1" applyBorder="1" applyAlignment="1" applyProtection="1"/>
    <xf numFmtId="167" fontId="8" fillId="2" borderId="5" xfId="3" applyNumberFormat="1" applyFont="1" applyFill="1" applyBorder="1" applyAlignment="1" applyProtection="1"/>
    <xf numFmtId="164" fontId="5" fillId="2" borderId="4" xfId="2" applyFont="1" applyFill="1" applyBorder="1" applyAlignment="1">
      <alignment horizontal="left" indent="1"/>
    </xf>
    <xf numFmtId="164" fontId="5" fillId="2" borderId="0" xfId="2" applyFont="1" applyFill="1" applyBorder="1" applyAlignment="1"/>
    <xf numFmtId="167" fontId="5" fillId="2" borderId="0" xfId="1" applyNumberFormat="1" applyFont="1" applyFill="1" applyBorder="1" applyAlignment="1">
      <alignment horizontal="right"/>
    </xf>
    <xf numFmtId="167" fontId="5" fillId="2" borderId="5" xfId="1" applyNumberFormat="1" applyFont="1" applyFill="1" applyBorder="1" applyAlignment="1">
      <alignment horizontal="right"/>
    </xf>
    <xf numFmtId="164" fontId="5" fillId="2" borderId="0" xfId="2" applyFont="1" applyFill="1" applyBorder="1"/>
    <xf numFmtId="167" fontId="5" fillId="2" borderId="0" xfId="3" applyNumberFormat="1" applyFont="1" applyFill="1" applyBorder="1" applyAlignment="1" applyProtection="1">
      <alignment horizontal="right" vertical="center"/>
    </xf>
    <xf numFmtId="167" fontId="5" fillId="2" borderId="5" xfId="3" applyNumberFormat="1" applyFont="1" applyFill="1" applyBorder="1" applyAlignment="1" applyProtection="1">
      <alignment horizontal="right" vertical="center"/>
    </xf>
    <xf numFmtId="164" fontId="5" fillId="2" borderId="4" xfId="2" applyFont="1" applyFill="1" applyBorder="1" applyAlignment="1"/>
    <xf numFmtId="164" fontId="5" fillId="2" borderId="4" xfId="2" applyFont="1" applyFill="1" applyBorder="1"/>
    <xf numFmtId="167" fontId="5" fillId="2" borderId="0" xfId="2" applyNumberFormat="1" applyFont="1" applyFill="1" applyBorder="1" applyAlignment="1">
      <alignment horizontal="right"/>
    </xf>
    <xf numFmtId="167" fontId="5" fillId="2" borderId="5" xfId="2" applyNumberFormat="1" applyFont="1" applyFill="1" applyBorder="1" applyAlignment="1">
      <alignment horizontal="right"/>
    </xf>
    <xf numFmtId="164" fontId="4" fillId="2" borderId="4" xfId="2" applyFont="1" applyFill="1" applyBorder="1" applyAlignment="1"/>
    <xf numFmtId="164" fontId="4" fillId="2" borderId="0" xfId="2" applyFont="1" applyFill="1" applyBorder="1" applyAlignment="1"/>
    <xf numFmtId="164" fontId="4" fillId="2" borderId="0" xfId="2" applyFont="1" applyFill="1" applyBorder="1"/>
    <xf numFmtId="164" fontId="4" fillId="2" borderId="4" xfId="2" applyFont="1" applyFill="1" applyBorder="1"/>
    <xf numFmtId="167" fontId="4" fillId="2" borderId="0" xfId="2" applyNumberFormat="1" applyFont="1" applyFill="1" applyBorder="1" applyAlignment="1">
      <alignment horizontal="right"/>
    </xf>
    <xf numFmtId="167" fontId="4" fillId="2" borderId="5" xfId="2" applyNumberFormat="1" applyFont="1" applyFill="1" applyBorder="1" applyAlignment="1">
      <alignment horizontal="right"/>
    </xf>
    <xf numFmtId="167" fontId="8" fillId="2" borderId="0" xfId="3" applyNumberFormat="1" applyFont="1" applyFill="1" applyBorder="1" applyAlignment="1" applyProtection="1">
      <alignment horizontal="right" vertical="center"/>
    </xf>
    <xf numFmtId="167" fontId="8" fillId="2" borderId="5" xfId="3" applyNumberFormat="1" applyFont="1" applyFill="1" applyBorder="1" applyAlignment="1" applyProtection="1">
      <alignment horizontal="right" vertical="center"/>
    </xf>
    <xf numFmtId="164" fontId="5" fillId="3" borderId="0" xfId="2" applyFont="1" applyFill="1" applyBorder="1" applyAlignment="1">
      <alignment readingOrder="1"/>
    </xf>
    <xf numFmtId="167" fontId="5" fillId="0" borderId="0" xfId="1" applyNumberFormat="1" applyFont="1" applyFill="1" applyBorder="1" applyAlignment="1">
      <alignment horizontal="right"/>
    </xf>
    <xf numFmtId="167" fontId="5" fillId="0" borderId="5" xfId="1" applyNumberFormat="1" applyFont="1" applyFill="1" applyBorder="1" applyAlignment="1">
      <alignment horizontal="right"/>
    </xf>
    <xf numFmtId="167" fontId="5" fillId="0" borderId="0" xfId="3" applyNumberFormat="1" applyFont="1" applyFill="1" applyBorder="1" applyAlignment="1" applyProtection="1">
      <alignment horizontal="right" vertical="center"/>
    </xf>
    <xf numFmtId="167" fontId="5" fillId="0" borderId="5" xfId="3" applyNumberFormat="1" applyFont="1" applyFill="1" applyBorder="1" applyAlignment="1" applyProtection="1">
      <alignment horizontal="right" vertical="center"/>
    </xf>
    <xf numFmtId="164" fontId="5" fillId="2" borderId="0" xfId="2" applyFont="1" applyFill="1" applyBorder="1" applyAlignment="1">
      <alignment readingOrder="1"/>
    </xf>
    <xf numFmtId="167" fontId="4" fillId="2" borderId="0" xfId="3" applyNumberFormat="1" applyFont="1" applyFill="1" applyBorder="1" applyAlignment="1" applyProtection="1">
      <alignment horizontal="right" vertical="center"/>
    </xf>
    <xf numFmtId="167" fontId="4" fillId="2" borderId="5" xfId="3" applyNumberFormat="1" applyFont="1" applyFill="1" applyBorder="1" applyAlignment="1" applyProtection="1">
      <alignment horizontal="right" vertical="center"/>
    </xf>
    <xf numFmtId="164" fontId="5" fillId="2" borderId="0" xfId="2" applyFont="1" applyFill="1" applyBorder="1" applyAlignment="1">
      <alignment horizontal="left" indent="1"/>
    </xf>
    <xf numFmtId="164" fontId="4" fillId="3" borderId="4" xfId="2" applyFont="1" applyFill="1" applyBorder="1" applyAlignment="1">
      <alignment horizontal="left" wrapText="1"/>
    </xf>
    <xf numFmtId="164" fontId="4" fillId="3" borderId="0" xfId="2" applyFont="1" applyFill="1" applyBorder="1" applyAlignment="1">
      <alignment horizontal="left" wrapText="1"/>
    </xf>
    <xf numFmtId="167" fontId="4" fillId="2" borderId="0" xfId="2" applyNumberFormat="1" applyFont="1" applyFill="1" applyBorder="1" applyAlignment="1">
      <alignment horizontal="right" wrapText="1"/>
    </xf>
    <xf numFmtId="167" fontId="4" fillId="2" borderId="5" xfId="2" applyNumberFormat="1" applyFont="1" applyFill="1" applyBorder="1" applyAlignment="1">
      <alignment horizontal="right" wrapText="1"/>
    </xf>
    <xf numFmtId="164" fontId="4" fillId="3" borderId="4" xfId="2" applyFont="1" applyFill="1" applyBorder="1"/>
    <xf numFmtId="164" fontId="4" fillId="3" borderId="0" xfId="2" applyFont="1" applyFill="1" applyBorder="1"/>
    <xf numFmtId="164" fontId="5" fillId="3" borderId="4" xfId="2" applyFont="1" applyFill="1" applyBorder="1" applyAlignment="1">
      <alignment horizontal="left" indent="1"/>
    </xf>
    <xf numFmtId="164" fontId="5" fillId="3" borderId="0" xfId="2" applyFont="1" applyFill="1" applyBorder="1"/>
    <xf numFmtId="164" fontId="9" fillId="2" borderId="0" xfId="2" applyFont="1" applyFill="1" applyBorder="1"/>
    <xf numFmtId="164" fontId="5" fillId="2" borderId="9" xfId="2" applyFont="1" applyFill="1" applyBorder="1"/>
    <xf numFmtId="164" fontId="9" fillId="2" borderId="10" xfId="2" applyFont="1" applyFill="1" applyBorder="1"/>
    <xf numFmtId="167" fontId="9" fillId="2" borderId="10" xfId="2" applyNumberFormat="1" applyFont="1" applyFill="1" applyBorder="1" applyAlignment="1">
      <alignment horizontal="right"/>
    </xf>
    <xf numFmtId="167" fontId="9" fillId="2" borderId="11" xfId="2" applyNumberFormat="1" applyFont="1" applyFill="1" applyBorder="1" applyAlignment="1">
      <alignment horizontal="right"/>
    </xf>
    <xf numFmtId="164" fontId="4" fillId="2" borderId="13" xfId="2" applyFont="1" applyFill="1" applyBorder="1" applyAlignment="1">
      <alignment horizontal="left"/>
    </xf>
    <xf numFmtId="167" fontId="8" fillId="2" borderId="13" xfId="3" applyNumberFormat="1" applyFont="1" applyFill="1" applyBorder="1" applyAlignment="1" applyProtection="1">
      <alignment horizontal="right" vertical="center"/>
    </xf>
    <xf numFmtId="167" fontId="8" fillId="2" borderId="14" xfId="3" applyNumberFormat="1" applyFont="1" applyFill="1" applyBorder="1" applyAlignment="1" applyProtection="1">
      <alignment horizontal="right" vertical="center"/>
    </xf>
    <xf numFmtId="168" fontId="2" fillId="0" borderId="0" xfId="1" applyNumberFormat="1" applyFont="1"/>
    <xf numFmtId="167" fontId="8" fillId="2" borderId="2" xfId="3" applyNumberFormat="1" applyFont="1" applyFill="1" applyBorder="1" applyAlignment="1" applyProtection="1">
      <alignment horizontal="right" vertical="center"/>
    </xf>
    <xf numFmtId="169" fontId="8" fillId="2" borderId="0" xfId="3" applyNumberFormat="1" applyFont="1" applyFill="1" applyBorder="1" applyAlignment="1" applyProtection="1">
      <alignment horizontal="right" vertical="center"/>
    </xf>
    <xf numFmtId="43" fontId="8" fillId="2" borderId="0" xfId="1" applyFont="1" applyFill="1" applyBorder="1" applyAlignment="1" applyProtection="1">
      <alignment horizontal="right" vertical="center"/>
    </xf>
    <xf numFmtId="164" fontId="11" fillId="2" borderId="4" xfId="2" applyFont="1" applyFill="1" applyBorder="1" applyAlignment="1">
      <alignment horizontal="center" vertical="center"/>
    </xf>
    <xf numFmtId="164" fontId="11" fillId="2" borderId="0" xfId="2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164" fontId="13" fillId="2" borderId="4" xfId="2" applyFont="1" applyFill="1" applyBorder="1" applyAlignment="1"/>
    <xf numFmtId="164" fontId="13" fillId="2" borderId="0" xfId="2" applyFont="1" applyFill="1" applyBorder="1" applyAlignment="1"/>
    <xf numFmtId="164" fontId="13" fillId="2" borderId="5" xfId="2" applyFont="1" applyFill="1" applyBorder="1" applyAlignment="1"/>
    <xf numFmtId="164" fontId="2" fillId="0" borderId="0" xfId="2" applyBorder="1"/>
    <xf numFmtId="43" fontId="2" fillId="0" borderId="0" xfId="1" applyFont="1" applyBorder="1"/>
    <xf numFmtId="164" fontId="11" fillId="0" borderId="4" xfId="2" applyFont="1" applyBorder="1" applyAlignment="1">
      <alignment vertical="top"/>
    </xf>
    <xf numFmtId="164" fontId="11" fillId="0" borderId="0" xfId="2" applyFont="1" applyBorder="1" applyAlignment="1">
      <alignment vertical="top"/>
    </xf>
    <xf numFmtId="164" fontId="11" fillId="0" borderId="5" xfId="2" applyFont="1" applyBorder="1" applyAlignment="1">
      <alignment vertical="top"/>
    </xf>
    <xf numFmtId="43" fontId="2" fillId="2" borderId="0" xfId="1" applyFont="1" applyFill="1"/>
    <xf numFmtId="164" fontId="2" fillId="2" borderId="0" xfId="2" applyFill="1"/>
    <xf numFmtId="164" fontId="11" fillId="0" borderId="9" xfId="2" applyFont="1" applyBorder="1" applyAlignment="1">
      <alignment horizontal="center" vertical="top"/>
    </xf>
    <xf numFmtId="164" fontId="11" fillId="0" borderId="10" xfId="2" applyFont="1" applyBorder="1" applyAlignment="1">
      <alignment horizontal="center" vertical="top"/>
    </xf>
    <xf numFmtId="164" fontId="11" fillId="0" borderId="11" xfId="2" applyFont="1" applyBorder="1" applyAlignment="1">
      <alignment horizontal="center" vertical="top"/>
    </xf>
    <xf numFmtId="0" fontId="10" fillId="2" borderId="4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164" fontId="11" fillId="2" borderId="4" xfId="2" applyFont="1" applyFill="1" applyBorder="1" applyAlignment="1">
      <alignment horizontal="center" vertical="top"/>
    </xf>
    <xf numFmtId="164" fontId="11" fillId="2" borderId="0" xfId="2" applyFont="1" applyFill="1" applyBorder="1" applyAlignment="1">
      <alignment horizontal="center" vertical="top"/>
    </xf>
    <xf numFmtId="164" fontId="11" fillId="2" borderId="5" xfId="2" applyFont="1" applyFill="1" applyBorder="1" applyAlignment="1">
      <alignment horizontal="center" vertical="top"/>
    </xf>
    <xf numFmtId="164" fontId="13" fillId="2" borderId="4" xfId="2" applyFont="1" applyFill="1" applyBorder="1" applyAlignment="1">
      <alignment horizontal="center"/>
    </xf>
    <xf numFmtId="164" fontId="13" fillId="2" borderId="0" xfId="2" applyFont="1" applyFill="1" applyBorder="1" applyAlignment="1">
      <alignment horizontal="center"/>
    </xf>
    <xf numFmtId="164" fontId="13" fillId="2" borderId="5" xfId="2" applyFont="1" applyFill="1" applyBorder="1" applyAlignment="1">
      <alignment horizontal="center"/>
    </xf>
    <xf numFmtId="164" fontId="11" fillId="2" borderId="4" xfId="2" applyFont="1" applyFill="1" applyBorder="1" applyAlignment="1">
      <alignment horizontal="center" vertical="center"/>
    </xf>
    <xf numFmtId="164" fontId="11" fillId="2" borderId="0" xfId="2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164" fontId="11" fillId="0" borderId="4" xfId="2" applyFont="1" applyFill="1" applyBorder="1" applyAlignment="1">
      <alignment horizontal="center" vertical="center"/>
    </xf>
    <xf numFmtId="164" fontId="11" fillId="0" borderId="0" xfId="2" applyFont="1" applyFill="1" applyBorder="1" applyAlignment="1">
      <alignment horizontal="center" vertical="center"/>
    </xf>
    <xf numFmtId="164" fontId="4" fillId="2" borderId="4" xfId="2" applyFont="1" applyFill="1" applyBorder="1" applyAlignment="1">
      <alignment horizontal="left"/>
    </xf>
    <xf numFmtId="164" fontId="4" fillId="2" borderId="0" xfId="2" applyFont="1" applyFill="1" applyBorder="1" applyAlignment="1">
      <alignment horizontal="left"/>
    </xf>
    <xf numFmtId="164" fontId="5" fillId="2" borderId="0" xfId="2" applyFont="1" applyFill="1" applyBorder="1" applyAlignment="1">
      <alignment horizontal="left"/>
    </xf>
    <xf numFmtId="164" fontId="4" fillId="3" borderId="4" xfId="2" applyFont="1" applyFill="1" applyBorder="1" applyAlignment="1">
      <alignment horizontal="left"/>
    </xf>
    <xf numFmtId="164" fontId="4" fillId="3" borderId="0" xfId="2" applyFont="1" applyFill="1" applyBorder="1" applyAlignment="1">
      <alignment horizontal="left"/>
    </xf>
    <xf numFmtId="164" fontId="4" fillId="3" borderId="4" xfId="2" applyFont="1" applyFill="1" applyBorder="1" applyAlignment="1">
      <alignment horizontal="left" wrapText="1"/>
    </xf>
    <xf numFmtId="164" fontId="4" fillId="3" borderId="0" xfId="2" applyFont="1" applyFill="1" applyBorder="1" applyAlignment="1">
      <alignment horizontal="left" wrapText="1"/>
    </xf>
    <xf numFmtId="164" fontId="4" fillId="2" borderId="12" xfId="2" applyFont="1" applyFill="1" applyBorder="1" applyAlignment="1">
      <alignment horizontal="left"/>
    </xf>
    <xf numFmtId="164" fontId="4" fillId="2" borderId="13" xfId="2" applyFont="1" applyFill="1" applyBorder="1" applyAlignment="1">
      <alignment horizontal="left"/>
    </xf>
    <xf numFmtId="164" fontId="3" fillId="2" borderId="6" xfId="2" applyFont="1" applyFill="1" applyBorder="1" applyAlignment="1">
      <alignment horizontal="center"/>
    </xf>
    <xf numFmtId="164" fontId="3" fillId="2" borderId="7" xfId="2" applyFont="1" applyFill="1" applyBorder="1" applyAlignment="1">
      <alignment horizontal="center"/>
    </xf>
    <xf numFmtId="164" fontId="3" fillId="2" borderId="8" xfId="2" applyFont="1" applyFill="1" applyBorder="1" applyAlignment="1">
      <alignment horizontal="center"/>
    </xf>
    <xf numFmtId="164" fontId="4" fillId="2" borderId="6" xfId="2" applyFont="1" applyFill="1" applyBorder="1" applyAlignment="1">
      <alignment horizontal="center"/>
    </xf>
    <xf numFmtId="164" fontId="4" fillId="2" borderId="7" xfId="2" applyFont="1" applyFill="1" applyBorder="1" applyAlignment="1">
      <alignment horizontal="center"/>
    </xf>
    <xf numFmtId="164" fontId="4" fillId="2" borderId="8" xfId="2" applyFont="1" applyFill="1" applyBorder="1" applyAlignment="1">
      <alignment horizontal="center"/>
    </xf>
    <xf numFmtId="164" fontId="5" fillId="2" borderId="12" xfId="2" applyFont="1" applyFill="1" applyBorder="1" applyAlignment="1">
      <alignment horizontal="center"/>
    </xf>
    <xf numFmtId="164" fontId="5" fillId="2" borderId="13" xfId="2" applyFont="1" applyFill="1" applyBorder="1" applyAlignment="1">
      <alignment horizontal="center"/>
    </xf>
    <xf numFmtId="164" fontId="5" fillId="2" borderId="14" xfId="2" applyFont="1" applyFill="1" applyBorder="1" applyAlignment="1">
      <alignment horizontal="center"/>
    </xf>
    <xf numFmtId="164" fontId="6" fillId="2" borderId="15" xfId="2" applyFont="1" applyFill="1" applyBorder="1" applyAlignment="1">
      <alignment horizontal="center" vertical="center"/>
    </xf>
    <xf numFmtId="164" fontId="6" fillId="2" borderId="16" xfId="2" applyFont="1" applyFill="1" applyBorder="1" applyAlignment="1">
      <alignment horizontal="center" vertical="center"/>
    </xf>
    <xf numFmtId="164" fontId="6" fillId="2" borderId="17" xfId="2" applyFont="1" applyFill="1" applyBorder="1" applyAlignment="1">
      <alignment horizontal="center" vertical="center"/>
    </xf>
    <xf numFmtId="164" fontId="6" fillId="2" borderId="18" xfId="2" applyFont="1" applyFill="1" applyBorder="1" applyAlignment="1">
      <alignment horizontal="center" vertical="center"/>
    </xf>
  </cellXfs>
  <cellStyles count="4">
    <cellStyle name="Excel Built-in Comma" xfId="3"/>
    <cellStyle name="Excel Built-in Normal" xfId="2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1631950</xdr:colOff>
      <xdr:row>1</xdr:row>
      <xdr:rowOff>0</xdr:rowOff>
    </xdr:from>
    <xdr:to>
      <xdr:col>3</xdr:col>
      <xdr:colOff>812800</xdr:colOff>
      <xdr:row>3</xdr:row>
      <xdr:rowOff>12700</xdr:rowOff>
    </xdr:to>
    <xdr:pic>
      <xdr:nvPicPr>
        <xdr:cNvPr id="2" name="Imagem 3" descr="O:\Logotipos\AGE - logo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4100" y="196850"/>
          <a:ext cx="2165350" cy="40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6"/>
  <sheetViews>
    <sheetView showGridLines="0" tabSelected="1" topLeftCell="A33" zoomScaleNormal="100" workbookViewId="0">
      <selection activeCell="D49" sqref="D49"/>
    </sheetView>
  </sheetViews>
  <sheetFormatPr defaultColWidth="10.125" defaultRowHeight="15" x14ac:dyDescent="0.2"/>
  <cols>
    <col min="1" max="1" width="2.75" style="4" customWidth="1"/>
    <col min="2" max="2" width="23" style="4" customWidth="1"/>
    <col min="3" max="3" width="39.125" style="4" customWidth="1"/>
    <col min="4" max="5" width="27.625" style="77" customWidth="1"/>
    <col min="6" max="6" width="12.5" style="4" bestFit="1" customWidth="1"/>
    <col min="7" max="7" width="12.5" style="5" bestFit="1" customWidth="1"/>
    <col min="8" max="8" width="12.5" style="4" bestFit="1" customWidth="1"/>
    <col min="9" max="16384" width="10.125" style="4"/>
  </cols>
  <sheetData>
    <row r="1" spans="1:6" x14ac:dyDescent="0.2">
      <c r="A1" s="1"/>
      <c r="B1" s="2"/>
      <c r="C1" s="2"/>
      <c r="D1" s="2"/>
      <c r="E1" s="3"/>
    </row>
    <row r="2" spans="1:6" x14ac:dyDescent="0.2">
      <c r="A2" s="6"/>
      <c r="B2" s="7"/>
      <c r="C2" s="7"/>
      <c r="D2" s="7"/>
      <c r="E2" s="8"/>
    </row>
    <row r="3" spans="1:6" x14ac:dyDescent="0.2">
      <c r="A3" s="6"/>
      <c r="B3" s="7"/>
      <c r="C3" s="7"/>
      <c r="D3" s="7"/>
      <c r="E3" s="8"/>
    </row>
    <row r="4" spans="1:6" ht="3" customHeight="1" x14ac:dyDescent="0.2">
      <c r="A4" s="6"/>
      <c r="B4" s="7"/>
      <c r="C4" s="7"/>
      <c r="D4" s="7"/>
      <c r="E4" s="8"/>
    </row>
    <row r="5" spans="1:6" ht="12" customHeight="1" x14ac:dyDescent="0.2">
      <c r="A5" s="110" t="s">
        <v>0</v>
      </c>
      <c r="B5" s="111"/>
      <c r="C5" s="111"/>
      <c r="D5" s="111"/>
      <c r="E5" s="112"/>
    </row>
    <row r="6" spans="1:6" ht="11.1" customHeight="1" x14ac:dyDescent="0.2">
      <c r="A6" s="110" t="s">
        <v>1</v>
      </c>
      <c r="B6" s="111"/>
      <c r="C6" s="111"/>
      <c r="D6" s="111"/>
      <c r="E6" s="112"/>
    </row>
    <row r="7" spans="1:6" ht="11.1" customHeight="1" x14ac:dyDescent="0.2">
      <c r="A7" s="110" t="s">
        <v>2</v>
      </c>
      <c r="B7" s="111"/>
      <c r="C7" s="111"/>
      <c r="D7" s="111"/>
      <c r="E7" s="112"/>
    </row>
    <row r="8" spans="1:6" ht="15" customHeight="1" x14ac:dyDescent="0.2">
      <c r="A8" s="113" t="s">
        <v>3</v>
      </c>
      <c r="B8" s="114"/>
      <c r="C8" s="114"/>
      <c r="D8" s="114"/>
      <c r="E8" s="115"/>
    </row>
    <row r="9" spans="1:6" ht="8.1" customHeight="1" thickBot="1" x14ac:dyDescent="0.25">
      <c r="A9" s="9"/>
      <c r="B9" s="10"/>
      <c r="C9" s="10"/>
      <c r="D9" s="10"/>
      <c r="E9" s="11"/>
    </row>
    <row r="10" spans="1:6" ht="17.25" customHeight="1" thickBot="1" x14ac:dyDescent="0.25">
      <c r="A10" s="116" t="s">
        <v>4</v>
      </c>
      <c r="B10" s="117"/>
      <c r="C10" s="117"/>
      <c r="D10" s="117"/>
      <c r="E10" s="118"/>
    </row>
    <row r="11" spans="1:6" ht="21.95" customHeight="1" thickBot="1" x14ac:dyDescent="0.25">
      <c r="A11" s="119" t="s">
        <v>5</v>
      </c>
      <c r="B11" s="120"/>
      <c r="C11" s="120"/>
      <c r="D11" s="121"/>
      <c r="E11" s="122"/>
    </row>
    <row r="12" spans="1:6" ht="14.25" customHeight="1" x14ac:dyDescent="0.25">
      <c r="A12" s="1"/>
      <c r="B12" s="2"/>
      <c r="C12" s="2"/>
      <c r="D12" s="12">
        <v>44501</v>
      </c>
      <c r="E12" s="13">
        <v>44470</v>
      </c>
    </row>
    <row r="13" spans="1:6" x14ac:dyDescent="0.2">
      <c r="A13" s="101" t="s">
        <v>6</v>
      </c>
      <c r="B13" s="102"/>
      <c r="C13" s="102"/>
      <c r="D13" s="14">
        <f>D14+D16+D15+D17</f>
        <v>761398.09999999986</v>
      </c>
      <c r="E13" s="15">
        <f>E14+E16+E15+E17</f>
        <v>793495.49</v>
      </c>
      <c r="F13" s="5"/>
    </row>
    <row r="14" spans="1:6" x14ac:dyDescent="0.2">
      <c r="A14" s="16"/>
      <c r="B14" s="17" t="s">
        <v>7</v>
      </c>
      <c r="C14" s="17"/>
      <c r="D14" s="18">
        <f>778609.12-172454.44</f>
        <v>606154.67999999993</v>
      </c>
      <c r="E14" s="19">
        <f>798940.19-149467.4</f>
        <v>649472.78999999992</v>
      </c>
    </row>
    <row r="15" spans="1:6" x14ac:dyDescent="0.2">
      <c r="A15" s="16"/>
      <c r="B15" s="20" t="s">
        <v>8</v>
      </c>
      <c r="C15" s="20"/>
      <c r="D15" s="21">
        <v>0</v>
      </c>
      <c r="E15" s="22">
        <v>0</v>
      </c>
      <c r="F15" s="5"/>
    </row>
    <row r="16" spans="1:6" x14ac:dyDescent="0.2">
      <c r="A16" s="23"/>
      <c r="B16" s="103" t="s">
        <v>9</v>
      </c>
      <c r="C16" s="103"/>
      <c r="D16" s="18">
        <f>219354.52-64111.1</f>
        <v>155243.41999999998</v>
      </c>
      <c r="E16" s="19">
        <v>144022.70000000001</v>
      </c>
    </row>
    <row r="17" spans="1:6" ht="15" customHeight="1" x14ac:dyDescent="0.2">
      <c r="A17" s="24"/>
      <c r="B17" s="20"/>
      <c r="C17" s="20"/>
      <c r="D17" s="25"/>
      <c r="E17" s="26"/>
    </row>
    <row r="18" spans="1:6" x14ac:dyDescent="0.2">
      <c r="A18" s="27" t="s">
        <v>10</v>
      </c>
      <c r="B18" s="28"/>
      <c r="C18" s="29"/>
      <c r="D18" s="14">
        <f>D13</f>
        <v>761398.09999999986</v>
      </c>
      <c r="E18" s="15">
        <f>E13</f>
        <v>793495.49</v>
      </c>
    </row>
    <row r="19" spans="1:6" ht="8.1" customHeight="1" x14ac:dyDescent="0.2">
      <c r="A19" s="30"/>
      <c r="B19" s="29"/>
      <c r="C19" s="29"/>
      <c r="D19" s="31"/>
      <c r="E19" s="32"/>
    </row>
    <row r="20" spans="1:6" x14ac:dyDescent="0.2">
      <c r="A20" s="104" t="s">
        <v>11</v>
      </c>
      <c r="B20" s="105"/>
      <c r="C20" s="105"/>
      <c r="D20" s="33">
        <f>D21+D22+D23+D24+D25+D26+D27+D28</f>
        <v>-715852.27</v>
      </c>
      <c r="E20" s="34">
        <f>E21+E22+E23+E24+E25+E26+E27+E28</f>
        <v>-730897.09000000008</v>
      </c>
    </row>
    <row r="21" spans="1:6" x14ac:dyDescent="0.2">
      <c r="A21" s="6"/>
      <c r="B21" s="35" t="s">
        <v>12</v>
      </c>
      <c r="C21" s="35"/>
      <c r="D21" s="36">
        <f>257688.17-74946.45</f>
        <v>182741.72000000003</v>
      </c>
      <c r="E21" s="37">
        <f>227011.42-60221.7</f>
        <v>166789.72000000003</v>
      </c>
    </row>
    <row r="22" spans="1:6" x14ac:dyDescent="0.2">
      <c r="A22" s="6"/>
      <c r="B22" s="35" t="s">
        <v>13</v>
      </c>
      <c r="C22" s="35"/>
      <c r="D22" s="38">
        <f>-72582-81695.08+358.24-115458.94+0.01-281339.57-950-1704.26</f>
        <v>-553371.60000000009</v>
      </c>
      <c r="E22" s="39">
        <f>-72582-156299.78+76430.72-108423.31-281389.09+1500-1756.89</f>
        <v>-542520.35</v>
      </c>
      <c r="F22" s="5"/>
    </row>
    <row r="23" spans="1:6" x14ac:dyDescent="0.2">
      <c r="A23" s="6"/>
      <c r="B23" s="35" t="s">
        <v>14</v>
      </c>
      <c r="C23" s="35"/>
      <c r="D23" s="38">
        <f>-10664.67+20.56-48502.26-10668.1-7820.92-387.9-133767.37+56494.37-4225.74-20362.3-16457.13-2167-4449.52-65-40037.44+3167.76</f>
        <v>-239892.65999999995</v>
      </c>
      <c r="E23" s="39">
        <f>-10820.74-46439.8-11005.56-7364.55-68-184646.44+105419.8-17137.57-36567.7-34353.93-5280.12+2167-3028.75-400.06-8989.51+3535.8</f>
        <v>-254980.13000000006</v>
      </c>
      <c r="F23" s="5"/>
    </row>
    <row r="24" spans="1:6" x14ac:dyDescent="0.2">
      <c r="A24" s="6"/>
      <c r="B24" s="40" t="s">
        <v>15</v>
      </c>
      <c r="C24" s="40"/>
      <c r="D24" s="38">
        <v>-5117.3500000000004</v>
      </c>
      <c r="E24" s="39">
        <v>-4806.1400000000003</v>
      </c>
    </row>
    <row r="25" spans="1:6" x14ac:dyDescent="0.2">
      <c r="A25" s="6"/>
      <c r="B25" s="40" t="s">
        <v>16</v>
      </c>
      <c r="C25" s="40"/>
      <c r="D25" s="21">
        <v>-43923.49</v>
      </c>
      <c r="E25" s="22">
        <v>-44675.22</v>
      </c>
    </row>
    <row r="26" spans="1:6" x14ac:dyDescent="0.2">
      <c r="A26" s="6"/>
      <c r="B26" s="40" t="s">
        <v>17</v>
      </c>
      <c r="C26" s="40"/>
      <c r="D26" s="21">
        <f>-104214.27+46548.21</f>
        <v>-57666.060000000005</v>
      </c>
      <c r="E26" s="22">
        <f>-92264.99+41116.55</f>
        <v>-51148.44</v>
      </c>
    </row>
    <row r="27" spans="1:6" x14ac:dyDescent="0.2">
      <c r="A27" s="6"/>
      <c r="B27" s="40" t="s">
        <v>18</v>
      </c>
      <c r="C27" s="40"/>
      <c r="D27" s="18">
        <f>946.12+431.05</f>
        <v>1377.17</v>
      </c>
      <c r="E27" s="19">
        <v>443.47</v>
      </c>
      <c r="F27" s="5"/>
    </row>
    <row r="28" spans="1:6" ht="17.25" customHeight="1" x14ac:dyDescent="0.2">
      <c r="A28" s="16"/>
      <c r="B28" s="20"/>
      <c r="C28" s="20"/>
      <c r="D28" s="21"/>
      <c r="E28" s="22"/>
    </row>
    <row r="29" spans="1:6" x14ac:dyDescent="0.2">
      <c r="A29" s="30" t="s">
        <v>19</v>
      </c>
      <c r="B29" s="29"/>
      <c r="C29" s="29"/>
      <c r="D29" s="33">
        <f>D18+D20</f>
        <v>45545.829999999842</v>
      </c>
      <c r="E29" s="34">
        <f>E18+E20</f>
        <v>62598.399999999907</v>
      </c>
      <c r="F29" s="5"/>
    </row>
    <row r="30" spans="1:6" x14ac:dyDescent="0.2">
      <c r="A30" s="30"/>
      <c r="B30" s="29"/>
      <c r="C30" s="29"/>
      <c r="D30" s="31"/>
      <c r="E30" s="32"/>
    </row>
    <row r="31" spans="1:6" x14ac:dyDescent="0.2">
      <c r="A31" s="30" t="s">
        <v>20</v>
      </c>
      <c r="B31" s="29"/>
      <c r="C31" s="29"/>
      <c r="D31" s="41">
        <f>D32+D33</f>
        <v>20.439999999944121</v>
      </c>
      <c r="E31" s="42">
        <f>E32+E33</f>
        <v>28.73</v>
      </c>
      <c r="F31" s="5"/>
    </row>
    <row r="32" spans="1:6" x14ac:dyDescent="0.2">
      <c r="A32" s="6"/>
      <c r="B32" s="43" t="s">
        <v>21</v>
      </c>
      <c r="C32" s="29"/>
      <c r="D32" s="21">
        <v>0</v>
      </c>
      <c r="E32" s="22">
        <v>0</v>
      </c>
    </row>
    <row r="33" spans="1:8" x14ac:dyDescent="0.2">
      <c r="A33" s="6"/>
      <c r="B33" s="43" t="s">
        <v>22</v>
      </c>
      <c r="C33" s="29"/>
      <c r="D33" s="21">
        <f>3109935.04-3109914.6</f>
        <v>20.439999999944121</v>
      </c>
      <c r="E33" s="22">
        <v>28.73</v>
      </c>
    </row>
    <row r="34" spans="1:8" x14ac:dyDescent="0.2">
      <c r="A34" s="16"/>
      <c r="B34" s="20"/>
      <c r="C34" s="29"/>
      <c r="D34" s="31"/>
      <c r="E34" s="32"/>
    </row>
    <row r="35" spans="1:8" x14ac:dyDescent="0.2">
      <c r="A35" s="30" t="s">
        <v>23</v>
      </c>
      <c r="B35" s="29"/>
      <c r="C35" s="29"/>
      <c r="D35" s="33">
        <f>D36+D37+D38+D39</f>
        <v>-582163.82999999996</v>
      </c>
      <c r="E35" s="34">
        <f>E36+E37+E38+E39</f>
        <v>-475272.25</v>
      </c>
    </row>
    <row r="36" spans="1:8" x14ac:dyDescent="0.2">
      <c r="A36" s="16" t="s">
        <v>24</v>
      </c>
      <c r="B36" s="20"/>
      <c r="C36" s="20"/>
      <c r="D36" s="21">
        <f>-118149.43-7893.24</f>
        <v>-126042.67</v>
      </c>
      <c r="E36" s="22">
        <f>-56802.86-7904.33</f>
        <v>-64707.19</v>
      </c>
    </row>
    <row r="37" spans="1:8" x14ac:dyDescent="0.2">
      <c r="A37" s="16" t="s">
        <v>25</v>
      </c>
      <c r="B37" s="20"/>
      <c r="C37" s="20"/>
      <c r="D37" s="21">
        <v>-464681.2</v>
      </c>
      <c r="E37" s="22">
        <v>-427510.31</v>
      </c>
      <c r="H37" s="5"/>
    </row>
    <row r="38" spans="1:8" x14ac:dyDescent="0.2">
      <c r="A38" s="16" t="s">
        <v>26</v>
      </c>
      <c r="B38" s="29"/>
      <c r="C38" s="29"/>
      <c r="D38" s="21">
        <f>18644.82-10084.78</f>
        <v>8560.0399999999991</v>
      </c>
      <c r="E38" s="22">
        <f>80985.08-64039.83</f>
        <v>16945.25</v>
      </c>
      <c r="H38" s="5"/>
    </row>
    <row r="39" spans="1:8" x14ac:dyDescent="0.2">
      <c r="A39" s="16" t="s">
        <v>27</v>
      </c>
      <c r="B39" s="29"/>
      <c r="C39" s="29"/>
      <c r="D39" s="21">
        <v>0</v>
      </c>
      <c r="E39" s="22">
        <v>0</v>
      </c>
    </row>
    <row r="40" spans="1:8" x14ac:dyDescent="0.2">
      <c r="A40" s="30"/>
      <c r="B40" s="29"/>
      <c r="C40" s="29"/>
      <c r="D40" s="31"/>
      <c r="E40" s="32"/>
    </row>
    <row r="41" spans="1:8" ht="15.75" customHeight="1" x14ac:dyDescent="0.2">
      <c r="A41" s="106" t="s">
        <v>28</v>
      </c>
      <c r="B41" s="107"/>
      <c r="C41" s="107"/>
      <c r="D41" s="33">
        <f>D29+D31+D35</f>
        <v>-536597.56000000017</v>
      </c>
      <c r="E41" s="34">
        <f>E29+E31+E35</f>
        <v>-412645.12000000011</v>
      </c>
    </row>
    <row r="42" spans="1:8" x14ac:dyDescent="0.2">
      <c r="A42" s="44"/>
      <c r="B42" s="45"/>
      <c r="C42" s="45"/>
      <c r="D42" s="46"/>
      <c r="E42" s="47"/>
    </row>
    <row r="43" spans="1:8" x14ac:dyDescent="0.2">
      <c r="A43" s="48" t="s">
        <v>29</v>
      </c>
      <c r="B43" s="49"/>
      <c r="C43" s="49"/>
      <c r="D43" s="33">
        <f>D44+D45</f>
        <v>0</v>
      </c>
      <c r="E43" s="34">
        <f>E44+E45</f>
        <v>0</v>
      </c>
    </row>
    <row r="44" spans="1:8" x14ac:dyDescent="0.2">
      <c r="A44" s="50" t="s">
        <v>30</v>
      </c>
      <c r="B44" s="51"/>
      <c r="C44" s="51"/>
      <c r="D44" s="21">
        <v>0</v>
      </c>
      <c r="E44" s="22">
        <v>0</v>
      </c>
    </row>
    <row r="45" spans="1:8" x14ac:dyDescent="0.2">
      <c r="A45" s="16" t="s">
        <v>31</v>
      </c>
      <c r="B45" s="52"/>
      <c r="C45" s="52"/>
      <c r="D45" s="21">
        <v>0</v>
      </c>
      <c r="E45" s="22">
        <v>0</v>
      </c>
      <c r="F45" s="5"/>
    </row>
    <row r="46" spans="1:8" ht="8.1" customHeight="1" thickBot="1" x14ac:dyDescent="0.25">
      <c r="A46" s="53"/>
      <c r="B46" s="54"/>
      <c r="C46" s="54"/>
      <c r="D46" s="55"/>
      <c r="E46" s="56"/>
    </row>
    <row r="47" spans="1:8" ht="15.75" thickBot="1" x14ac:dyDescent="0.25">
      <c r="A47" s="108" t="s">
        <v>32</v>
      </c>
      <c r="B47" s="109"/>
      <c r="C47" s="57"/>
      <c r="D47" s="58">
        <f>D41+D44+D45</f>
        <v>-536597.56000000017</v>
      </c>
      <c r="E47" s="59">
        <f>E41+E44+E45</f>
        <v>-412645.12000000011</v>
      </c>
      <c r="F47" s="60"/>
    </row>
    <row r="48" spans="1:8" x14ac:dyDescent="0.2">
      <c r="A48" s="1"/>
      <c r="B48" s="2"/>
      <c r="C48" s="2"/>
      <c r="D48" s="61"/>
      <c r="E48" s="3"/>
    </row>
    <row r="49" spans="1:7" x14ac:dyDescent="0.2">
      <c r="A49" s="6"/>
      <c r="B49" s="7"/>
      <c r="C49" s="7"/>
      <c r="D49" s="62"/>
      <c r="E49" s="8"/>
    </row>
    <row r="50" spans="1:7" x14ac:dyDescent="0.2">
      <c r="A50" s="6"/>
      <c r="B50" s="7"/>
      <c r="C50" s="7"/>
      <c r="D50" s="63"/>
      <c r="E50" s="8"/>
    </row>
    <row r="51" spans="1:7" x14ac:dyDescent="0.2">
      <c r="A51" s="81" t="s">
        <v>33</v>
      </c>
      <c r="B51" s="82"/>
      <c r="C51" s="82"/>
      <c r="D51" s="82" t="s">
        <v>34</v>
      </c>
      <c r="E51" s="83"/>
    </row>
    <row r="52" spans="1:7" x14ac:dyDescent="0.2">
      <c r="A52" s="93" t="s">
        <v>35</v>
      </c>
      <c r="B52" s="94"/>
      <c r="C52" s="94"/>
      <c r="D52" s="95" t="s">
        <v>36</v>
      </c>
      <c r="E52" s="96"/>
    </row>
    <row r="53" spans="1:7" x14ac:dyDescent="0.2">
      <c r="A53" s="64"/>
      <c r="B53" s="65"/>
      <c r="C53" s="65"/>
      <c r="D53" s="66"/>
      <c r="E53" s="67"/>
    </row>
    <row r="54" spans="1:7" x14ac:dyDescent="0.2">
      <c r="A54" s="64"/>
      <c r="B54" s="65"/>
      <c r="C54" s="65"/>
      <c r="D54" s="66"/>
      <c r="E54" s="67"/>
    </row>
    <row r="55" spans="1:7" x14ac:dyDescent="0.2">
      <c r="A55" s="97" t="s">
        <v>37</v>
      </c>
      <c r="B55" s="98"/>
      <c r="C55" s="98"/>
      <c r="D55" s="82" t="s">
        <v>38</v>
      </c>
      <c r="E55" s="83"/>
    </row>
    <row r="56" spans="1:7" x14ac:dyDescent="0.2">
      <c r="A56" s="99" t="s">
        <v>39</v>
      </c>
      <c r="B56" s="100"/>
      <c r="C56" s="100"/>
      <c r="D56" s="95" t="s">
        <v>40</v>
      </c>
      <c r="E56" s="96"/>
    </row>
    <row r="57" spans="1:7" s="71" customFormat="1" ht="15.75" x14ac:dyDescent="0.25">
      <c r="A57" s="68"/>
      <c r="B57" s="69"/>
      <c r="C57" s="69"/>
      <c r="D57" s="69"/>
      <c r="E57" s="70"/>
      <c r="G57" s="72"/>
    </row>
    <row r="58" spans="1:7" ht="18" customHeight="1" x14ac:dyDescent="0.2">
      <c r="A58" s="81"/>
      <c r="B58" s="82"/>
      <c r="C58" s="82"/>
      <c r="D58" s="82"/>
      <c r="E58" s="83"/>
      <c r="F58" s="5"/>
    </row>
    <row r="59" spans="1:7" ht="18" customHeight="1" x14ac:dyDescent="0.2">
      <c r="A59" s="84" t="s">
        <v>41</v>
      </c>
      <c r="B59" s="85"/>
      <c r="C59" s="85"/>
      <c r="D59" s="85"/>
      <c r="E59" s="86"/>
    </row>
    <row r="60" spans="1:7" ht="18" customHeight="1" x14ac:dyDescent="0.2">
      <c r="A60" s="87" t="s">
        <v>42</v>
      </c>
      <c r="B60" s="88"/>
      <c r="C60" s="88"/>
      <c r="D60" s="88"/>
      <c r="E60" s="89"/>
    </row>
    <row r="61" spans="1:7" ht="18" customHeight="1" x14ac:dyDescent="0.2">
      <c r="A61" s="73"/>
      <c r="B61" s="74"/>
      <c r="C61" s="74"/>
      <c r="D61" s="74"/>
      <c r="E61" s="75"/>
    </row>
    <row r="62" spans="1:7" ht="18" customHeight="1" x14ac:dyDescent="0.25">
      <c r="A62" s="90"/>
      <c r="B62" s="91"/>
      <c r="C62" s="91"/>
      <c r="D62" s="91"/>
      <c r="E62" s="92"/>
    </row>
    <row r="63" spans="1:7" ht="13.5" customHeight="1" x14ac:dyDescent="0.2">
      <c r="A63" s="87"/>
      <c r="B63" s="88"/>
      <c r="C63" s="88"/>
      <c r="D63" s="88"/>
      <c r="E63" s="89"/>
    </row>
    <row r="64" spans="1:7" ht="18" customHeight="1" thickBot="1" x14ac:dyDescent="0.25">
      <c r="A64" s="78"/>
      <c r="B64" s="79"/>
      <c r="C64" s="79"/>
      <c r="D64" s="79"/>
      <c r="E64" s="80"/>
    </row>
    <row r="68" spans="4:4" x14ac:dyDescent="0.2">
      <c r="D68" s="76"/>
    </row>
    <row r="69" spans="4:4" x14ac:dyDescent="0.2">
      <c r="D69" s="76"/>
    </row>
    <row r="70" spans="4:4" x14ac:dyDescent="0.2">
      <c r="D70" s="76"/>
    </row>
    <row r="71" spans="4:4" x14ac:dyDescent="0.2">
      <c r="D71" s="76"/>
    </row>
    <row r="72" spans="4:4" x14ac:dyDescent="0.2">
      <c r="D72" s="76"/>
    </row>
    <row r="73" spans="4:4" x14ac:dyDescent="0.2">
      <c r="D73" s="76"/>
    </row>
    <row r="74" spans="4:4" x14ac:dyDescent="0.2">
      <c r="D74" s="76"/>
    </row>
    <row r="75" spans="4:4" x14ac:dyDescent="0.2">
      <c r="D75" s="76"/>
    </row>
    <row r="76" spans="4:4" x14ac:dyDescent="0.2">
      <c r="D76" s="76"/>
    </row>
    <row r="77" spans="4:4" x14ac:dyDescent="0.2">
      <c r="D77" s="76"/>
    </row>
    <row r="78" spans="4:4" x14ac:dyDescent="0.2">
      <c r="D78" s="76"/>
    </row>
    <row r="79" spans="4:4" x14ac:dyDescent="0.2">
      <c r="D79" s="76"/>
    </row>
    <row r="80" spans="4:4" x14ac:dyDescent="0.2">
      <c r="D80" s="76"/>
    </row>
    <row r="81" spans="4:4" x14ac:dyDescent="0.2">
      <c r="D81" s="76"/>
    </row>
    <row r="82" spans="4:4" x14ac:dyDescent="0.2">
      <c r="D82" s="76"/>
    </row>
    <row r="83" spans="4:4" x14ac:dyDescent="0.2">
      <c r="D83" s="76"/>
    </row>
    <row r="84" spans="4:4" x14ac:dyDescent="0.2">
      <c r="D84" s="76"/>
    </row>
    <row r="85" spans="4:4" x14ac:dyDescent="0.2">
      <c r="D85" s="76"/>
    </row>
    <row r="86" spans="4:4" x14ac:dyDescent="0.2">
      <c r="D86" s="76"/>
    </row>
  </sheetData>
  <mergeCells count="26">
    <mergeCell ref="A11:E11"/>
    <mergeCell ref="A5:E5"/>
    <mergeCell ref="A6:E6"/>
    <mergeCell ref="A7:E7"/>
    <mergeCell ref="A8:E8"/>
    <mergeCell ref="A10:E10"/>
    <mergeCell ref="A56:C56"/>
    <mergeCell ref="D56:E56"/>
    <mergeCell ref="A13:C13"/>
    <mergeCell ref="B16:C16"/>
    <mergeCell ref="A20:C20"/>
    <mergeCell ref="A41:C41"/>
    <mergeCell ref="A47:B47"/>
    <mergeCell ref="A51:C51"/>
    <mergeCell ref="D51:E51"/>
    <mergeCell ref="A52:C52"/>
    <mergeCell ref="D52:E52"/>
    <mergeCell ref="A55:C55"/>
    <mergeCell ref="D55:E55"/>
    <mergeCell ref="A64:E64"/>
    <mergeCell ref="A58:C58"/>
    <mergeCell ref="D58:E58"/>
    <mergeCell ref="A59:E59"/>
    <mergeCell ref="A60:E60"/>
    <mergeCell ref="A62:E62"/>
    <mergeCell ref="A63:E63"/>
  </mergeCells>
  <printOptions horizontalCentered="1"/>
  <pageMargins left="0" right="0" top="0.98425196850393704" bottom="0.98425196850393704" header="0.59055118110236227" footer="0.59055118110236227"/>
  <pageSetup paperSize="9" scale="7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 R E - NOV2021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Teótimo Soares de Almeida</dc:creator>
  <cp:lastModifiedBy>Ana Carolina</cp:lastModifiedBy>
  <dcterms:created xsi:type="dcterms:W3CDTF">2021-12-23T13:56:33Z</dcterms:created>
  <dcterms:modified xsi:type="dcterms:W3CDTF">2022-05-20T21:05:36Z</dcterms:modified>
</cp:coreProperties>
</file>