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15270" windowHeight="4575"/>
  </bookViews>
  <sheets>
    <sheet name="D R E - OUT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E36" i="1"/>
  <c r="E35" i="1"/>
  <c r="D35" i="1"/>
  <c r="E31" i="1"/>
  <c r="D31" i="1"/>
  <c r="E27" i="1"/>
  <c r="E26" i="1"/>
  <c r="E23" i="1"/>
  <c r="E22" i="1"/>
  <c r="E21" i="1"/>
  <c r="D20" i="1"/>
  <c r="E16" i="1"/>
  <c r="E14" i="1"/>
  <c r="E13" i="1" s="1"/>
  <c r="E18" i="1" s="1"/>
  <c r="D13" i="1"/>
  <c r="D18" i="1" s="1"/>
  <c r="D29" i="1" s="1"/>
  <c r="D41" i="1" s="1"/>
  <c r="D47" i="1" s="1"/>
  <c r="E20" i="1" l="1"/>
  <c r="E29" i="1" s="1"/>
  <c r="E41" i="1" s="1"/>
  <c r="E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<sst xmlns="http://schemas.openxmlformats.org/spreadsheetml/2006/main" count="43" uniqueCount="43">
  <si>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</si>
  <si>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</si>
  <si>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</si>
  <si>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OUTUBRO DE 2020</t>
  </si>
  <si>
    <t>(Valores expressos em R$ 1,00)</t>
  </si>
  <si>
    <t>DEMONSTRAÇÃO DO RESULTADO DO PERÍODO - 01/10/2020 A 31/10/2020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</si>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</sst>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zoomScaleNormal="100" workbookViewId="0">
      <selection activeCell="D23" sqref="D23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v>44105</v>
      </c>
      <c r="E12" s="13">
        <v>44075</v>
      </c>
    </row>
    <row r="13" spans="1:6" x14ac:dyDescent="0.2">
      <c r="A13" s="99" t="s">
        <v>6</v>
      </c>
      <c r="B13" s="100"/>
      <c r="C13" s="100"/>
      <c r="D13" s="14">
        <f>D14+D16+D15+D17</f>
        <v>492718.46</v>
      </c>
      <c r="E13" s="15">
        <f>E14+E16+E15+E17</f>
        <v>457838.82000000007</v>
      </c>
      <c r="F13" s="5"/>
    </row>
    <row r="14" spans="1:6" x14ac:dyDescent="0.2">
      <c r="A14" s="16"/>
      <c r="B14" s="17" t="s">
        <v>7</v>
      </c>
      <c r="C14" s="17"/>
      <c r="D14" s="18">
        <v>464979.57</v>
      </c>
      <c r="E14" s="19">
        <f>936733.81-485292.24</f>
        <v>451441.57000000007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v>27738.89</v>
      </c>
      <c r="E16" s="19">
        <f>14903.58-8506.33</f>
        <v>6397.25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492718.46</v>
      </c>
      <c r="E18" s="15">
        <f>E13</f>
        <v>457838.82000000007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-517215.52000000008</v>
      </c>
      <c r="E20" s="34">
        <f>E21+E22+E23+E24+E25+E26+E27+E28</f>
        <v>-507478.46000000008</v>
      </c>
    </row>
    <row r="21" spans="1:6" x14ac:dyDescent="0.2">
      <c r="A21" s="6"/>
      <c r="B21" s="35" t="s">
        <v>12</v>
      </c>
      <c r="C21" s="35"/>
      <c r="D21" s="36">
        <v>91456.62</v>
      </c>
      <c r="E21" s="37">
        <f>133592.36-54968.82</f>
        <v>78623.539999999979</v>
      </c>
    </row>
    <row r="22" spans="1:6" x14ac:dyDescent="0.2">
      <c r="A22" s="6"/>
      <c r="B22" s="35" t="s">
        <v>13</v>
      </c>
      <c r="C22" s="35"/>
      <c r="D22" s="38">
        <v>-444809.58</v>
      </c>
      <c r="E22" s="39">
        <f>-77177-58787.26+62.6-89396.36-216213.03-1072.06</f>
        <v>-442583.11000000004</v>
      </c>
      <c r="F22" s="5"/>
    </row>
    <row r="23" spans="1:6" x14ac:dyDescent="0.2">
      <c r="A23" s="6"/>
      <c r="B23" s="35" t="s">
        <v>14</v>
      </c>
      <c r="C23" s="35"/>
      <c r="D23" s="38">
        <v>-129184.44</v>
      </c>
      <c r="E23" s="39">
        <f>-6382.13-26611.42-9679.79-6469.51-488.7-59877.75+51070.02-344.6-1626.38-24685.86+826-17679.64+273.41-1950.3-3177.72+681.49-200-6165.17+1170.29</f>
        <v>-111317.75999999999</v>
      </c>
    </row>
    <row r="24" spans="1:6" x14ac:dyDescent="0.2">
      <c r="A24" s="6"/>
      <c r="B24" s="40" t="s">
        <v>15</v>
      </c>
      <c r="C24" s="40"/>
      <c r="D24" s="38">
        <v>-4598.07</v>
      </c>
      <c r="E24" s="39">
        <v>-3968.04</v>
      </c>
    </row>
    <row r="25" spans="1:6" x14ac:dyDescent="0.2">
      <c r="A25" s="6"/>
      <c r="B25" s="40" t="s">
        <v>16</v>
      </c>
      <c r="C25" s="40"/>
      <c r="D25" s="21">
        <v>-27194.2</v>
      </c>
      <c r="E25" s="22">
        <v>-24976.53</v>
      </c>
    </row>
    <row r="26" spans="1:6" x14ac:dyDescent="0.2">
      <c r="A26" s="6"/>
      <c r="B26" s="40" t="s">
        <v>17</v>
      </c>
      <c r="C26" s="40"/>
      <c r="D26" s="21">
        <v>-3515.02</v>
      </c>
      <c r="E26" s="22">
        <f>-21916.05+18011.77</f>
        <v>-3904.2799999999988</v>
      </c>
    </row>
    <row r="27" spans="1:6" x14ac:dyDescent="0.2">
      <c r="A27" s="6"/>
      <c r="B27" s="40" t="s">
        <v>18</v>
      </c>
      <c r="C27" s="40"/>
      <c r="D27" s="18">
        <v>629.16999999999996</v>
      </c>
      <c r="E27" s="19">
        <f>647.72</f>
        <v>647.72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-24497.060000000056</v>
      </c>
      <c r="E29" s="34">
        <f>E18+E20</f>
        <v>-49639.640000000014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13.559999999999999</v>
      </c>
      <c r="E31" s="42">
        <f>E32+E33</f>
        <v>-934.23</v>
      </c>
      <c r="F31" s="5"/>
    </row>
    <row r="32" spans="1:6" x14ac:dyDescent="0.2">
      <c r="A32" s="6"/>
      <c r="B32" s="43" t="s">
        <v>21</v>
      </c>
      <c r="C32" s="29"/>
      <c r="D32" s="21">
        <v>-3.75</v>
      </c>
      <c r="E32" s="22">
        <v>-953.97</v>
      </c>
    </row>
    <row r="33" spans="1:8" x14ac:dyDescent="0.2">
      <c r="A33" s="6"/>
      <c r="B33" s="43" t="s">
        <v>22</v>
      </c>
      <c r="C33" s="29"/>
      <c r="D33" s="21">
        <v>17.309999999999999</v>
      </c>
      <c r="E33" s="22">
        <v>19.739999999999998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-77370.37999999999</v>
      </c>
      <c r="E35" s="34">
        <f>E36+E37+E38+E39</f>
        <v>-36005.909999999996</v>
      </c>
    </row>
    <row r="36" spans="1:8" x14ac:dyDescent="0.2">
      <c r="A36" s="16" t="s">
        <v>24</v>
      </c>
      <c r="B36" s="20"/>
      <c r="C36" s="20"/>
      <c r="D36" s="21">
        <v>-55482.32</v>
      </c>
      <c r="E36" s="22">
        <f>-52544.28-2937.67</f>
        <v>-55481.95</v>
      </c>
    </row>
    <row r="37" spans="1:8" x14ac:dyDescent="0.2">
      <c r="A37" s="16" t="s">
        <v>25</v>
      </c>
      <c r="B37" s="20"/>
      <c r="C37" s="20"/>
      <c r="D37" s="21">
        <v>-31351.16</v>
      </c>
      <c r="E37" s="22">
        <v>0</v>
      </c>
      <c r="H37" s="5"/>
    </row>
    <row r="38" spans="1:8" x14ac:dyDescent="0.2">
      <c r="A38" s="16" t="s">
        <v>26</v>
      </c>
      <c r="B38" s="29"/>
      <c r="C38" s="29"/>
      <c r="D38" s="21">
        <v>9463.1</v>
      </c>
      <c r="E38" s="22">
        <f>12405.08-7569.51</f>
        <v>4835.57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14640.47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-101853.88000000005</v>
      </c>
      <c r="E41" s="34">
        <f>E29+E31+E35</f>
        <v>-86579.780000000013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-101853.88000000005</v>
      </c>
      <c r="E47" s="59">
        <f>E41+E44+E45</f>
        <v>-86579.780000000013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OUT2020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2020-11-09T23:47:55Z</dcterms:created>
  <dcterms:modified xsi:type="dcterms:W3CDTF">2020-11-11T12:30:08Z</dcterms:modified>
</cp:coreProperties>
</file>