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DRE 2021\"/>
    </mc:Choice>
  </mc:AlternateContent>
  <bookViews>
    <workbookView xWindow="0" yWindow="0" windowWidth="20490" windowHeight="7050"/>
  </bookViews>
  <sheets>
    <sheet name="D R E - OUT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D36" i="1"/>
  <c r="E35" i="1"/>
  <c r="D35" i="1"/>
  <c r="E31" i="1"/>
  <c r="D31" i="1"/>
  <c r="E27" i="1"/>
  <c r="E26" i="1"/>
  <c r="D26" i="1"/>
  <c r="E23" i="1"/>
  <c r="D23" i="1"/>
  <c r="E22" i="1"/>
  <c r="D22" i="1"/>
  <c r="D20" i="1" s="1"/>
  <c r="E21" i="1"/>
  <c r="D21" i="1"/>
  <c r="E20" i="1"/>
  <c r="D18" i="1"/>
  <c r="E14" i="1"/>
  <c r="D14" i="1"/>
  <c r="E13" i="1"/>
  <c r="E18" i="1" s="1"/>
  <c r="E29" i="1" s="1"/>
  <c r="E41" i="1" s="1"/>
  <c r="E47" i="1" s="1"/>
  <c r="D13" i="1"/>
  <c r="D29" i="1" l="1"/>
  <c r="D41" i="1" s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<sst xmlns="http://schemas.openxmlformats.org/spreadsheetml/2006/main" count="43" uniqueCount="43">
  <si>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</si>
  <si>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</si>
  <si>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</si>
  <si>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OUTUBRO DE 2021</t>
  </si>
  <si>
    <t>(Valores expressos em R$ 1,00)</t>
  </si>
  <si>
    <t>DEMONSTRAÇÃO DO RESULTADO DO PERÍODO - 01/10/2021 A 31/10/2021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</si>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</sst>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32" zoomScaleNormal="100" workbookViewId="0">
      <selection activeCell="D49" sqref="D49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44470</v>
      </c>
      <c r="E12" s="13">
        <v>44440</v>
      </c>
    </row>
    <row r="13" spans="1:6" x14ac:dyDescent="0.2">
      <c r="A13" s="101" t="s">
        <v>6</v>
      </c>
      <c r="B13" s="102"/>
      <c r="C13" s="102"/>
      <c r="D13" s="14">
        <f>D14+D16+D15+D17</f>
        <v>793495.49</v>
      </c>
      <c r="E13" s="15">
        <f>E14+E16+E15+E17</f>
        <v>710052.24</v>
      </c>
      <c r="F13" s="5"/>
    </row>
    <row r="14" spans="1:6" x14ac:dyDescent="0.2">
      <c r="A14" s="16"/>
      <c r="B14" s="17" t="s">
        <v>7</v>
      </c>
      <c r="C14" s="17"/>
      <c r="D14" s="18">
        <f>798940.19-149467.4</f>
        <v>649472.78999999992</v>
      </c>
      <c r="E14" s="19">
        <f>817011.98-219384.33</f>
        <v>597627.65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v>144022.70000000001</v>
      </c>
      <c r="E16" s="19">
        <v>112424.59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793495.49</v>
      </c>
      <c r="E18" s="15">
        <f>E13</f>
        <v>710052.24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-730897.09000000008</v>
      </c>
      <c r="E20" s="34">
        <f>E21+E22+E23+E24+E25+E26+E27+E28</f>
        <v>-714989.15</v>
      </c>
    </row>
    <row r="21" spans="1:6" x14ac:dyDescent="0.2">
      <c r="A21" s="6"/>
      <c r="B21" s="35" t="s">
        <v>12</v>
      </c>
      <c r="C21" s="35"/>
      <c r="D21" s="36">
        <f>227011.42-60221.7</f>
        <v>166789.72000000003</v>
      </c>
      <c r="E21" s="37">
        <f>202398.98-65392.5</f>
        <v>137006.48000000001</v>
      </c>
    </row>
    <row r="22" spans="1:6" x14ac:dyDescent="0.2">
      <c r="A22" s="6"/>
      <c r="B22" s="35" t="s">
        <v>13</v>
      </c>
      <c r="C22" s="35"/>
      <c r="D22" s="38">
        <f>-72582-156299.78+76430.72-108423.31-281389.09+1500-1756.89</f>
        <v>-542520.35</v>
      </c>
      <c r="E22" s="39">
        <f>-72582-81462+184.91-109742.62+0.01-284854.84-2197.87</f>
        <v>-550654.41</v>
      </c>
      <c r="F22" s="5"/>
    </row>
    <row r="23" spans="1:6" x14ac:dyDescent="0.2">
      <c r="A23" s="6"/>
      <c r="B23" s="35" t="s">
        <v>14</v>
      </c>
      <c r="C23" s="35"/>
      <c r="D23" s="38">
        <f>-10820.74-46439.8-11005.56-7364.55-68-184646.44+105419.8-17137.57-36567.7-34353.93-5280.12+2167-3028.75-400.06-8989.51+3535.8</f>
        <v>-254980.13000000006</v>
      </c>
      <c r="E23" s="39">
        <f>-14214.72+6627.66-51144.32+6726.19-30769.43-20180.6+11802.4-4346-118551.72+113887.66-35435.28-17792.12-60576.47+17768.22-2167-3221.6-3629.86-6822.12+1060.74</f>
        <v>-210978.37</v>
      </c>
      <c r="F23" s="5"/>
    </row>
    <row r="24" spans="1:6" x14ac:dyDescent="0.2">
      <c r="A24" s="6"/>
      <c r="B24" s="40" t="s">
        <v>15</v>
      </c>
      <c r="C24" s="40"/>
      <c r="D24" s="38">
        <v>-4806.1400000000003</v>
      </c>
      <c r="E24" s="39">
        <v>-4835.66</v>
      </c>
    </row>
    <row r="25" spans="1:6" x14ac:dyDescent="0.2">
      <c r="A25" s="6"/>
      <c r="B25" s="40" t="s">
        <v>16</v>
      </c>
      <c r="C25" s="40"/>
      <c r="D25" s="21">
        <v>-44675.22</v>
      </c>
      <c r="E25" s="22">
        <v>-39410.730000000003</v>
      </c>
    </row>
    <row r="26" spans="1:6" x14ac:dyDescent="0.2">
      <c r="A26" s="6"/>
      <c r="B26" s="40" t="s">
        <v>17</v>
      </c>
      <c r="C26" s="40"/>
      <c r="D26" s="21">
        <f>-92264.99+41116.55</f>
        <v>-51148.44</v>
      </c>
      <c r="E26" s="22">
        <f>-91091.79+41188.05</f>
        <v>-49903.739999999991</v>
      </c>
    </row>
    <row r="27" spans="1:6" x14ac:dyDescent="0.2">
      <c r="A27" s="6"/>
      <c r="B27" s="40" t="s">
        <v>18</v>
      </c>
      <c r="C27" s="40"/>
      <c r="D27" s="18">
        <v>443.47</v>
      </c>
      <c r="E27" s="19">
        <f>3328.34+458.94</f>
        <v>3787.28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62598.399999999907</v>
      </c>
      <c r="E29" s="34">
        <f>E18+E20</f>
        <v>-4936.9100000000326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28.73</v>
      </c>
      <c r="E31" s="42">
        <f>E32+E33</f>
        <v>24.79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28.73</v>
      </c>
      <c r="E33" s="22">
        <v>24.79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-475272.25</v>
      </c>
      <c r="E35" s="34">
        <f>E36+E37+E38+E39</f>
        <v>-379159.64</v>
      </c>
    </row>
    <row r="36" spans="1:8" x14ac:dyDescent="0.2">
      <c r="A36" s="16" t="s">
        <v>24</v>
      </c>
      <c r="B36" s="20"/>
      <c r="C36" s="20"/>
      <c r="D36" s="21">
        <f>-56802.86-7904.33</f>
        <v>-64707.19</v>
      </c>
      <c r="E36" s="22">
        <f>-308.49-7844.78</f>
        <v>-8153.2699999999995</v>
      </c>
    </row>
    <row r="37" spans="1:8" x14ac:dyDescent="0.2">
      <c r="A37" s="16" t="s">
        <v>25</v>
      </c>
      <c r="B37" s="20"/>
      <c r="C37" s="20"/>
      <c r="D37" s="21">
        <v>-427510.31</v>
      </c>
      <c r="E37" s="22">
        <v>-374457.01</v>
      </c>
      <c r="H37" s="5"/>
    </row>
    <row r="38" spans="1:8" x14ac:dyDescent="0.2">
      <c r="A38" s="16" t="s">
        <v>26</v>
      </c>
      <c r="B38" s="29"/>
      <c r="C38" s="29"/>
      <c r="D38" s="21">
        <f>80985.08-64039.83</f>
        <v>16945.25</v>
      </c>
      <c r="E38" s="22">
        <f>11311.52-7860.88</f>
        <v>3450.6400000000003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6" t="s">
        <v>28</v>
      </c>
      <c r="B41" s="107"/>
      <c r="C41" s="107"/>
      <c r="D41" s="33">
        <f>D29+D31+D35</f>
        <v>-412645.12000000011</v>
      </c>
      <c r="E41" s="34">
        <f>E29+E31+E35</f>
        <v>-384071.76000000007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8" t="s">
        <v>32</v>
      </c>
      <c r="B47" s="109"/>
      <c r="C47" s="57"/>
      <c r="D47" s="58">
        <f>D41+D44+D45</f>
        <v>-412645.12000000011</v>
      </c>
      <c r="E47" s="59">
        <f>E41+E44+E45</f>
        <v>-384071.76000000007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1" t="s">
        <v>33</v>
      </c>
      <c r="B51" s="82"/>
      <c r="C51" s="82"/>
      <c r="D51" s="82" t="s">
        <v>34</v>
      </c>
      <c r="E51" s="83"/>
    </row>
    <row r="52" spans="1:7" x14ac:dyDescent="0.2">
      <c r="A52" s="93" t="s">
        <v>35</v>
      </c>
      <c r="B52" s="94"/>
      <c r="C52" s="94"/>
      <c r="D52" s="95" t="s">
        <v>36</v>
      </c>
      <c r="E52" s="96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97" t="s">
        <v>37</v>
      </c>
      <c r="B55" s="98"/>
      <c r="C55" s="98"/>
      <c r="D55" s="82" t="s">
        <v>38</v>
      </c>
      <c r="E55" s="83"/>
    </row>
    <row r="56" spans="1:7" x14ac:dyDescent="0.2">
      <c r="A56" s="99" t="s">
        <v>39</v>
      </c>
      <c r="B56" s="100"/>
      <c r="C56" s="100"/>
      <c r="D56" s="95" t="s">
        <v>40</v>
      </c>
      <c r="E56" s="96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1"/>
      <c r="B58" s="82"/>
      <c r="C58" s="82"/>
      <c r="D58" s="82"/>
      <c r="E58" s="83"/>
      <c r="F58" s="5"/>
    </row>
    <row r="59" spans="1:7" ht="18" customHeight="1" x14ac:dyDescent="0.2">
      <c r="A59" s="84" t="s">
        <v>41</v>
      </c>
      <c r="B59" s="85"/>
      <c r="C59" s="85"/>
      <c r="D59" s="85"/>
      <c r="E59" s="86"/>
    </row>
    <row r="60" spans="1:7" ht="18" customHeight="1" x14ac:dyDescent="0.2">
      <c r="A60" s="87" t="s">
        <v>42</v>
      </c>
      <c r="B60" s="88"/>
      <c r="C60" s="88"/>
      <c r="D60" s="88"/>
      <c r="E60" s="89"/>
    </row>
    <row r="61" spans="1:7" ht="18" customHeight="1" x14ac:dyDescent="0.2">
      <c r="A61" s="73"/>
      <c r="B61" s="74"/>
      <c r="C61" s="74"/>
      <c r="D61" s="74"/>
      <c r="E61" s="75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87"/>
      <c r="B63" s="88"/>
      <c r="C63" s="88"/>
      <c r="D63" s="88"/>
      <c r="E63" s="89"/>
    </row>
    <row r="64" spans="1:7" ht="18" customHeight="1" thickBot="1" x14ac:dyDescent="0.25">
      <c r="A64" s="78"/>
      <c r="B64" s="79"/>
      <c r="C64" s="79"/>
      <c r="D64" s="79"/>
      <c r="E64" s="80"/>
    </row>
    <row r="68" spans="4:4" x14ac:dyDescent="0.2">
      <c r="D68" s="76"/>
    </row>
    <row r="69" spans="4:4" x14ac:dyDescent="0.2">
      <c r="D69" s="76"/>
    </row>
    <row r="70" spans="4:4" x14ac:dyDescent="0.2">
      <c r="D70" s="76"/>
    </row>
    <row r="71" spans="4:4" x14ac:dyDescent="0.2">
      <c r="D71" s="76"/>
    </row>
    <row r="72" spans="4:4" x14ac:dyDescent="0.2">
      <c r="D72" s="76"/>
    </row>
    <row r="73" spans="4:4" x14ac:dyDescent="0.2">
      <c r="D73" s="76"/>
    </row>
    <row r="74" spans="4:4" x14ac:dyDescent="0.2">
      <c r="D74" s="76"/>
    </row>
    <row r="75" spans="4:4" x14ac:dyDescent="0.2">
      <c r="D75" s="76"/>
    </row>
    <row r="76" spans="4:4" x14ac:dyDescent="0.2">
      <c r="D76" s="76"/>
    </row>
    <row r="77" spans="4:4" x14ac:dyDescent="0.2">
      <c r="D77" s="76"/>
    </row>
    <row r="78" spans="4:4" x14ac:dyDescent="0.2">
      <c r="D78" s="76"/>
    </row>
    <row r="79" spans="4:4" x14ac:dyDescent="0.2">
      <c r="D79" s="76"/>
    </row>
    <row r="80" spans="4:4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A59:E59"/>
    <mergeCell ref="A60:E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OUT2021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2021-12-15T21:55:57Z</dcterms:created>
  <dcterms:modified xsi:type="dcterms:W3CDTF">2022-05-20T21:07:45Z</dcterms:modified>
</cp:coreProperties>
</file>