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3 DRE\"/>
    </mc:Choice>
  </mc:AlternateContent>
  <xr:revisionPtr revIDLastSave="0" documentId="8_{5A71434F-E8C1-4496-AAD7-9BF545AFC049}" xr6:coauthVersionLast="47" xr6:coauthVersionMax="47" xr10:uidLastSave="{00000000-0000-0000-0000-000000000000}"/>
  <bookViews>
    <workbookView xWindow="-108" yWindow="-108" windowWidth="23256" windowHeight="12456" xr2:uid="{A27B857B-A209-4DB7-A0CD-F83D41FE2E6A}"/>
  </bookViews>
  <sheets>
    <sheet name="D R E - JUL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E37" i="1"/>
  <c r="E36" i="1"/>
  <c r="D36" i="1"/>
  <c r="D35" i="1" s="1"/>
  <c r="E35" i="1"/>
  <c r="E31" i="1"/>
  <c r="D31" i="1"/>
  <c r="E27" i="1"/>
  <c r="E26" i="1"/>
  <c r="E23" i="1"/>
  <c r="D23" i="1"/>
  <c r="E22" i="1"/>
  <c r="D22" i="1"/>
  <c r="D20" i="1" s="1"/>
  <c r="D29" i="1" s="1"/>
  <c r="D42" i="1" s="1"/>
  <c r="D48" i="1" s="1"/>
  <c r="E20" i="1"/>
  <c r="D18" i="1"/>
  <c r="E16" i="1"/>
  <c r="E14" i="1"/>
  <c r="E13" i="1"/>
  <c r="E18" i="1" s="1"/>
  <c r="E29" i="1" s="1"/>
  <c r="E42" i="1" s="1"/>
  <c r="E48" i="1" s="1"/>
  <c r="D13" i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<sst xmlns="http://schemas.openxmlformats.org/spreadsheetml/2006/main" count="44" uniqueCount="44">
  <si>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</si>
  <si>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</si>
  <si>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</si>
  <si>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r>
      <t xml:space="preserve">BALANCETE PATRIMONIAL LEVANTADO EM 31 DE </t>
    </r>
    <r>
      <rPr>
        <b/>
        <sz val="10"/>
        <color rgb="FF000000"/>
        <rFont val="Arial"/>
        <family val="2"/>
      </rPr>
      <t>JULHO</t>
    </r>
    <r>
      <rPr>
        <b/>
        <sz val="10"/>
        <color indexed="8"/>
        <rFont val="Arial"/>
        <family val="2"/>
      </rPr>
      <t xml:space="preserve"> DE 2023</t>
    </r>
  </si>
  <si>
    <t>(Valores expressos em R$ 1,00)</t>
  </si>
  <si>
    <t>DEMONSTRAÇÃO DO RESULTADO DO PERÍODO – 01/07/2023 A 31/07/2023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</si>
  <si>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</si>
  <si>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</si>
  <si>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</si>
  <si>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</si>
  <si>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</si>
  <si>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</si>
  <si>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</si>
  <si>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</si>
  <si>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</si>
  <si>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</si>
  <si>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</si>
  <si>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</si>
  <si>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</si>
  <si>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</si>
  <si>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</si>
  <si>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</si>
  <si>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</si>
  <si>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</si>
  <si>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</si>
  <si>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</si>
  <si>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</si>
  <si>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</si>
  <si>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</si>
  <si>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</si>
  <si>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</si>
  <si>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</si>
  <si>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</si>
  <si>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</si>
  <si>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</si>
  <si>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Eduardo Luiz Almeida de Queiroz</t>
  </si>
  <si>
    <t>Diretora Presidente</t>
  </si>
  <si>
    <t>Diretor Financeiro e de Planejamento e Controle</t>
  </si>
  <si>
    <t>Daniel de Andrade Penaforte</t>
  </si>
  <si>
    <t>Ivete Jurema Esteves Lacerda</t>
  </si>
  <si>
    <t>Diretor Administrativo</t>
  </si>
  <si>
    <t>Diretora de Operações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</si>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</sst>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4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7" fontId="7" fillId="2" borderId="2" xfId="2" applyNumberFormat="1" applyFont="1" applyFill="1" applyBorder="1"/>
    <xf numFmtId="167" fontId="7" fillId="2" borderId="3" xfId="2" applyNumberFormat="1" applyFont="1" applyFill="1" applyBorder="1"/>
    <xf numFmtId="168" fontId="8" fillId="2" borderId="0" xfId="1" applyNumberFormat="1" applyFont="1" applyFill="1"/>
    <xf numFmtId="168" fontId="8" fillId="2" borderId="5" xfId="1" applyNumberFormat="1" applyFont="1" applyFill="1" applyBorder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/>
    <xf numFmtId="168" fontId="5" fillId="2" borderId="0" xfId="1" applyNumberFormat="1" applyFont="1" applyFill="1" applyAlignment="1">
      <alignment horizontal="right"/>
    </xf>
    <xf numFmtId="168" fontId="5" fillId="2" borderId="5" xfId="1" applyNumberFormat="1" applyFont="1" applyFill="1" applyBorder="1" applyAlignment="1">
      <alignment horizontal="right"/>
    </xf>
    <xf numFmtId="168" fontId="5" fillId="2" borderId="0" xfId="1" applyNumberFormat="1" applyFont="1" applyFill="1" applyAlignment="1">
      <alignment horizontal="right" vertical="center"/>
    </xf>
    <xf numFmtId="168" fontId="5" fillId="2" borderId="5" xfId="1" applyNumberFormat="1" applyFont="1" applyFill="1" applyBorder="1" applyAlignment="1">
      <alignment horizontal="right" vertical="center"/>
    </xf>
    <xf numFmtId="164" fontId="5" fillId="2" borderId="4" xfId="2" applyFont="1" applyFill="1" applyBorder="1"/>
    <xf numFmtId="168" fontId="5" fillId="2" borderId="0" xfId="2" applyNumberFormat="1" applyFont="1" applyFill="1" applyAlignment="1">
      <alignment horizontal="right"/>
    </xf>
    <xf numFmtId="168" fontId="5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8" fillId="2" borderId="0" xfId="1" applyNumberFormat="1" applyFont="1" applyFill="1" applyAlignment="1">
      <alignment horizontal="right" vertical="center"/>
    </xf>
    <xf numFmtId="168" fontId="8" fillId="2" borderId="5" xfId="1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readingOrder="1"/>
    </xf>
    <xf numFmtId="168" fontId="5" fillId="0" borderId="0" xfId="1" applyNumberFormat="1" applyFont="1" applyAlignment="1">
      <alignment horizontal="right"/>
    </xf>
    <xf numFmtId="168" fontId="5" fillId="0" borderId="5" xfId="1" applyNumberFormat="1" applyFont="1" applyBorder="1" applyAlignment="1">
      <alignment horizontal="right"/>
    </xf>
    <xf numFmtId="168" fontId="9" fillId="2" borderId="0" xfId="2" applyNumberFormat="1" applyFont="1" applyFill="1" applyAlignment="1">
      <alignment horizontal="right"/>
    </xf>
    <xf numFmtId="168" fontId="9" fillId="2" borderId="5" xfId="2" applyNumberFormat="1" applyFont="1" applyFill="1" applyBorder="1" applyAlignment="1">
      <alignment horizontal="right"/>
    </xf>
    <xf numFmtId="168" fontId="5" fillId="0" borderId="0" xfId="1" applyNumberFormat="1" applyFont="1" applyAlignment="1">
      <alignment horizontal="right" vertical="center"/>
    </xf>
    <xf numFmtId="168" fontId="5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5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9" fillId="2" borderId="0" xfId="2" applyFont="1" applyFill="1"/>
    <xf numFmtId="164" fontId="5" fillId="2" borderId="7" xfId="2" applyFont="1" applyFill="1" applyBorder="1"/>
    <xf numFmtId="164" fontId="9" fillId="2" borderId="8" xfId="2" applyFont="1" applyFill="1" applyBorder="1"/>
    <xf numFmtId="168" fontId="9" fillId="2" borderId="8" xfId="2" applyNumberFormat="1" applyFont="1" applyFill="1" applyBorder="1" applyAlignment="1">
      <alignment horizontal="right"/>
    </xf>
    <xf numFmtId="168" fontId="9" fillId="2" borderId="9" xfId="2" applyNumberFormat="1" applyFont="1" applyFill="1" applyBorder="1" applyAlignment="1">
      <alignment horizontal="right"/>
    </xf>
    <xf numFmtId="164" fontId="3" fillId="2" borderId="12" xfId="2" applyFont="1" applyFill="1" applyBorder="1" applyAlignment="1">
      <alignment horizontal="left"/>
    </xf>
    <xf numFmtId="168" fontId="8" fillId="2" borderId="12" xfId="1" applyNumberFormat="1" applyFont="1" applyFill="1" applyBorder="1" applyAlignment="1">
      <alignment horizontal="right" vertical="center"/>
    </xf>
    <xf numFmtId="168" fontId="8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8" fillId="2" borderId="2" xfId="1" applyNumberFormat="1" applyFont="1" applyFill="1" applyBorder="1" applyAlignment="1">
      <alignment horizontal="right" vertical="center"/>
    </xf>
    <xf numFmtId="170" fontId="8" fillId="2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Alignment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1" fillId="2" borderId="0" xfId="2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3" fillId="2" borderId="4" xfId="2" applyFont="1" applyFill="1" applyBorder="1"/>
    <xf numFmtId="164" fontId="13" fillId="2" borderId="0" xfId="2" applyFont="1" applyFill="1"/>
    <xf numFmtId="164" fontId="13" fillId="2" borderId="5" xfId="2" applyFont="1" applyFill="1" applyBorder="1"/>
    <xf numFmtId="164" fontId="11" fillId="0" borderId="4" xfId="2" applyFont="1" applyBorder="1" applyAlignment="1">
      <alignment vertical="top"/>
    </xf>
    <xf numFmtId="164" fontId="11" fillId="0" borderId="0" xfId="2" applyFont="1" applyAlignment="1">
      <alignment vertical="top"/>
    </xf>
    <xf numFmtId="164" fontId="11" fillId="0" borderId="5" xfId="2" applyFont="1" applyBorder="1" applyAlignment="1">
      <alignment vertical="top"/>
    </xf>
    <xf numFmtId="166" fontId="1" fillId="2" borderId="0" xfId="1" applyNumberFormat="1" applyFill="1"/>
    <xf numFmtId="164" fontId="11" fillId="0" borderId="14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0" borderId="4" xfId="2" applyFont="1" applyBorder="1" applyAlignment="1">
      <alignment horizontal="center" vertical="center"/>
    </xf>
    <xf numFmtId="164" fontId="11" fillId="0" borderId="0" xfId="2" applyFont="1" applyAlignment="1">
      <alignment horizontal="center" vertical="center"/>
    </xf>
    <xf numFmtId="164" fontId="11" fillId="0" borderId="5" xfId="2" applyFont="1" applyBorder="1" applyAlignment="1">
      <alignment horizontal="center" vertical="center"/>
    </xf>
    <xf numFmtId="164" fontId="13" fillId="2" borderId="6" xfId="2" applyFont="1" applyFill="1" applyBorder="1" applyAlignment="1">
      <alignment horizontal="center"/>
    </xf>
    <xf numFmtId="164" fontId="11" fillId="2" borderId="6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3" fillId="2" borderId="4" xfId="2" applyFont="1" applyFill="1" applyBorder="1" applyAlignment="1">
      <alignment horizontal="left"/>
    </xf>
    <xf numFmtId="164" fontId="5" fillId="2" borderId="0" xfId="2" applyFont="1" applyFill="1" applyAlignment="1">
      <alignment horizontal="left"/>
    </xf>
    <xf numFmtId="164" fontId="3" fillId="2" borderId="4" xfId="2" applyFont="1" applyFill="1" applyBorder="1" applyAlignment="1">
      <alignment horizontal="left" wrapText="1"/>
    </xf>
    <xf numFmtId="164" fontId="3" fillId="2" borderId="11" xfId="2" applyFont="1" applyFill="1" applyBorder="1" applyAlignment="1">
      <alignment horizontal="left"/>
    </xf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/>
    </xf>
    <xf numFmtId="164" fontId="6" fillId="2" borderId="10" xfId="2" applyFont="1" applyFill="1" applyBorder="1" applyAlignment="1">
      <alignment horizontal="center" vertical="center"/>
    </xf>
  </cellXfs>
  <cellStyles count="3">
    <cellStyle name="Excel Built-in Normal" xfId="2" xr:uid="{7E319281-6944-403D-9891-DE98B888B323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1631950</xdr:colOff>
      <xdr:row>1</xdr:row>
      <xdr:rowOff>0</xdr:rowOff>
    </xdr:from>
    <xdr:to>
      <xdr:col>3</xdr:col>
      <xdr:colOff>819150</xdr:colOff>
      <xdr:row>3</xdr:row>
      <xdr:rowOff>12700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9A4DF4B8-5114-44A8-86B3-01BCE9FB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96850"/>
          <a:ext cx="2171700" cy="406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5B40-9F2E-495D-8E71-52A88F3D366F}">
  <dimension ref="A1:H87"/>
  <sheetViews>
    <sheetView showGridLines="0" tabSelected="1" workbookViewId="0">
      <selection activeCell="D49" sqref="D49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85" t="s">
        <v>0</v>
      </c>
      <c r="B5" s="85"/>
      <c r="C5" s="85"/>
      <c r="D5" s="85"/>
      <c r="E5" s="85"/>
    </row>
    <row r="6" spans="1:6" ht="11.1" customHeight="1" x14ac:dyDescent="0.25">
      <c r="A6" s="85" t="s">
        <v>1</v>
      </c>
      <c r="B6" s="85"/>
      <c r="C6" s="85"/>
      <c r="D6" s="85"/>
      <c r="E6" s="85"/>
    </row>
    <row r="7" spans="1:6" ht="11.1" customHeight="1" x14ac:dyDescent="0.25">
      <c r="A7" s="85" t="s">
        <v>2</v>
      </c>
      <c r="B7" s="85"/>
      <c r="C7" s="85"/>
      <c r="D7" s="85"/>
      <c r="E7" s="85"/>
    </row>
    <row r="8" spans="1:6" ht="15" customHeight="1" x14ac:dyDescent="0.25">
      <c r="A8" s="86" t="s">
        <v>3</v>
      </c>
      <c r="B8" s="86"/>
      <c r="C8" s="86"/>
      <c r="D8" s="86"/>
      <c r="E8" s="86"/>
    </row>
    <row r="9" spans="1:6" ht="8.1" customHeight="1" thickBot="1" x14ac:dyDescent="0.3">
      <c r="A9" s="9"/>
      <c r="B9" s="10"/>
      <c r="C9" s="10"/>
      <c r="D9" s="10"/>
      <c r="E9" s="11"/>
    </row>
    <row r="10" spans="1:6" ht="17.25" customHeight="1" thickBot="1" x14ac:dyDescent="0.3">
      <c r="A10" s="87" t="s">
        <v>4</v>
      </c>
      <c r="B10" s="87"/>
      <c r="C10" s="87"/>
      <c r="D10" s="87"/>
      <c r="E10" s="87"/>
    </row>
    <row r="11" spans="1:6" ht="22.05" customHeight="1" thickBot="1" x14ac:dyDescent="0.3">
      <c r="A11" s="88" t="s">
        <v>5</v>
      </c>
      <c r="B11" s="88"/>
      <c r="C11" s="88"/>
      <c r="D11" s="88"/>
      <c r="E11" s="88"/>
    </row>
    <row r="12" spans="1:6" ht="14.25" customHeight="1" x14ac:dyDescent="0.3">
      <c r="A12" s="1"/>
      <c r="B12" s="2"/>
      <c r="C12" s="2"/>
      <c r="D12" s="12">
        <v>45108</v>
      </c>
      <c r="E12" s="13">
        <v>45078</v>
      </c>
    </row>
    <row r="13" spans="1:6" x14ac:dyDescent="0.25">
      <c r="A13" s="81" t="s">
        <v>6</v>
      </c>
      <c r="B13" s="81"/>
      <c r="C13" s="81"/>
      <c r="D13" s="14">
        <f>D14+D16+D15+D17</f>
        <v>782676.32</v>
      </c>
      <c r="E13" s="15">
        <f>E14+E16+E15+E17</f>
        <v>792858.89</v>
      </c>
      <c r="F13" s="5"/>
    </row>
    <row r="14" spans="1:6" x14ac:dyDescent="0.25">
      <c r="A14" s="16"/>
      <c r="B14" s="17" t="s">
        <v>7</v>
      </c>
      <c r="C14" s="17"/>
      <c r="D14" s="18">
        <v>201098.62</v>
      </c>
      <c r="E14" s="19">
        <f>401010.98-197452.13</f>
        <v>203558.84999999998</v>
      </c>
    </row>
    <row r="15" spans="1:6" x14ac:dyDescent="0.25">
      <c r="A15" s="16"/>
      <c r="B15" s="17" t="s">
        <v>8</v>
      </c>
      <c r="C15" s="17"/>
      <c r="D15" s="20">
        <v>0</v>
      </c>
      <c r="E15" s="21">
        <v>0</v>
      </c>
      <c r="F15" s="5"/>
    </row>
    <row r="16" spans="1:6" x14ac:dyDescent="0.25">
      <c r="A16" s="22"/>
      <c r="B16" s="82" t="s">
        <v>9</v>
      </c>
      <c r="C16" s="82"/>
      <c r="D16" s="18">
        <v>581577.69999999995</v>
      </c>
      <c r="E16" s="19">
        <f>589300.04</f>
        <v>589300.04</v>
      </c>
    </row>
    <row r="17" spans="1:6" ht="15" customHeight="1" x14ac:dyDescent="0.25">
      <c r="A17" s="22"/>
      <c r="B17" s="17"/>
      <c r="C17" s="17"/>
      <c r="D17" s="23"/>
      <c r="E17" s="24"/>
    </row>
    <row r="18" spans="1:6" x14ac:dyDescent="0.25">
      <c r="A18" s="25" t="s">
        <v>10</v>
      </c>
      <c r="B18" s="26"/>
      <c r="C18" s="26"/>
      <c r="D18" s="14">
        <f>D13</f>
        <v>782676.32</v>
      </c>
      <c r="E18" s="15">
        <f>E13</f>
        <v>792858.89</v>
      </c>
    </row>
    <row r="19" spans="1:6" ht="8.1" customHeight="1" x14ac:dyDescent="0.25">
      <c r="A19" s="25"/>
      <c r="B19" s="26"/>
      <c r="C19" s="26"/>
      <c r="D19" s="27"/>
      <c r="E19" s="28"/>
    </row>
    <row r="20" spans="1:6" x14ac:dyDescent="0.25">
      <c r="A20" s="81" t="s">
        <v>11</v>
      </c>
      <c r="B20" s="81"/>
      <c r="C20" s="81"/>
      <c r="D20" s="29">
        <f>D21+D22+D23+D24+D25+D26+D27+D28</f>
        <v>-913316.98999999987</v>
      </c>
      <c r="E20" s="30">
        <f>E21+E22+E23+E24+E25+E26+E27+E28</f>
        <v>-941768.6100000001</v>
      </c>
    </row>
    <row r="21" spans="1:6" x14ac:dyDescent="0.25">
      <c r="A21" s="6"/>
      <c r="B21" s="31" t="s">
        <v>12</v>
      </c>
      <c r="C21" s="31"/>
      <c r="D21" s="32">
        <v>32811.35</v>
      </c>
      <c r="E21" s="33">
        <v>41491.1</v>
      </c>
    </row>
    <row r="22" spans="1:6" x14ac:dyDescent="0.25">
      <c r="A22" s="6"/>
      <c r="B22" s="31" t="s">
        <v>13</v>
      </c>
      <c r="C22" s="31"/>
      <c r="D22" s="34">
        <f>-50686.2-73818.36-134382.27-382402.26-2228.24</f>
        <v>-643517.32999999996</v>
      </c>
      <c r="E22" s="35">
        <f>-65766.2-76755.66+277.6-118791.3+5605.2-329373.94-3833.04</f>
        <v>-588637.34000000008</v>
      </c>
      <c r="F22" s="5"/>
    </row>
    <row r="23" spans="1:6" x14ac:dyDescent="0.25">
      <c r="A23" s="6"/>
      <c r="B23" s="31" t="s">
        <v>14</v>
      </c>
      <c r="C23" s="31"/>
      <c r="D23" s="36">
        <f>-5895.88-73696.55-12136.12-6954.68-4250.37-83171.77-3565-3619.38-13253.1-20773.02-14100-2786.86-3369.67-5414.55</f>
        <v>-252986.94999999998</v>
      </c>
      <c r="E23" s="37">
        <f>-6694.33-54207.05-11694.37-7104.69-279-282155.01-13165.57+166.8-12834.48-2591.42-3597.96-4010.75-10948.42</f>
        <v>-409116.25</v>
      </c>
      <c r="F23" s="5"/>
    </row>
    <row r="24" spans="1:6" x14ac:dyDescent="0.25">
      <c r="A24" s="6"/>
      <c r="B24" s="31" t="s">
        <v>15</v>
      </c>
      <c r="C24" s="31"/>
      <c r="D24" s="36">
        <v>-1640.57</v>
      </c>
      <c r="E24" s="37">
        <v>-2074.5500000000002</v>
      </c>
      <c r="F24" s="5"/>
    </row>
    <row r="25" spans="1:6" x14ac:dyDescent="0.25">
      <c r="A25" s="6"/>
      <c r="B25" s="31" t="s">
        <v>16</v>
      </c>
      <c r="C25" s="31"/>
      <c r="D25" s="20">
        <v>-37925.75</v>
      </c>
      <c r="E25" s="21">
        <v>-58411.16</v>
      </c>
    </row>
    <row r="26" spans="1:6" x14ac:dyDescent="0.25">
      <c r="A26" s="6"/>
      <c r="B26" s="31" t="s">
        <v>17</v>
      </c>
      <c r="C26" s="31"/>
      <c r="D26" s="20">
        <v>-10177.48</v>
      </c>
      <c r="E26" s="21">
        <f>-12453.64+219.42</f>
        <v>-12234.22</v>
      </c>
    </row>
    <row r="27" spans="1:6" x14ac:dyDescent="0.25">
      <c r="A27" s="6"/>
      <c r="B27" s="31" t="s">
        <v>18</v>
      </c>
      <c r="C27" s="31"/>
      <c r="D27" s="18">
        <v>119.74</v>
      </c>
      <c r="E27" s="19">
        <f>135.62+87078.19</f>
        <v>87213.81</v>
      </c>
      <c r="F27" s="5"/>
    </row>
    <row r="28" spans="1:6" ht="17.25" customHeight="1" x14ac:dyDescent="0.25">
      <c r="A28" s="16"/>
      <c r="B28" s="17"/>
      <c r="C28" s="17"/>
      <c r="D28" s="20"/>
      <c r="E28" s="21"/>
    </row>
    <row r="29" spans="1:6" x14ac:dyDescent="0.25">
      <c r="A29" s="25" t="s">
        <v>19</v>
      </c>
      <c r="B29" s="26"/>
      <c r="C29" s="26"/>
      <c r="D29" s="29">
        <f>D18+D20</f>
        <v>-130640.66999999993</v>
      </c>
      <c r="E29" s="30">
        <f>E18+E20</f>
        <v>-148909.72000000009</v>
      </c>
      <c r="F29" s="5"/>
    </row>
    <row r="30" spans="1:6" x14ac:dyDescent="0.25">
      <c r="A30" s="25"/>
      <c r="B30" s="26"/>
      <c r="C30" s="26"/>
      <c r="D30" s="27"/>
      <c r="E30" s="28"/>
    </row>
    <row r="31" spans="1:6" x14ac:dyDescent="0.25">
      <c r="A31" s="25" t="s">
        <v>20</v>
      </c>
      <c r="B31" s="26"/>
      <c r="C31" s="26"/>
      <c r="D31" s="38">
        <f>D32+D33</f>
        <v>0</v>
      </c>
      <c r="E31" s="39">
        <f>E32+E33</f>
        <v>421668.35</v>
      </c>
      <c r="F31" s="5"/>
    </row>
    <row r="32" spans="1:6" x14ac:dyDescent="0.25">
      <c r="A32" s="6"/>
      <c r="B32" s="40" t="s">
        <v>21</v>
      </c>
      <c r="C32" s="26"/>
      <c r="D32" s="20"/>
      <c r="E32" s="21"/>
    </row>
    <row r="33" spans="1:8" x14ac:dyDescent="0.25">
      <c r="A33" s="6"/>
      <c r="B33" s="40" t="s">
        <v>22</v>
      </c>
      <c r="C33" s="26"/>
      <c r="D33" s="20"/>
      <c r="E33" s="21">
        <v>421668.35</v>
      </c>
    </row>
    <row r="34" spans="1:8" x14ac:dyDescent="0.25">
      <c r="A34" s="16"/>
      <c r="B34" s="17"/>
      <c r="C34" s="26"/>
      <c r="D34" s="27"/>
      <c r="E34" s="28"/>
    </row>
    <row r="35" spans="1:8" x14ac:dyDescent="0.25">
      <c r="A35" s="25" t="s">
        <v>23</v>
      </c>
      <c r="B35" s="26"/>
      <c r="C35" s="26"/>
      <c r="D35" s="29">
        <f>SUM(D36:D40)</f>
        <v>-68547.200000000012</v>
      </c>
      <c r="E35" s="30">
        <f>SUM(E36:E40)</f>
        <v>-208454.37</v>
      </c>
    </row>
    <row r="36" spans="1:8" x14ac:dyDescent="0.25">
      <c r="A36" s="16" t="s">
        <v>24</v>
      </c>
      <c r="B36" s="17"/>
      <c r="C36" s="17"/>
      <c r="D36" s="20">
        <f>-19837.52-5771.69</f>
        <v>-25609.21</v>
      </c>
      <c r="E36" s="21">
        <f>-19837.52-5771.69</f>
        <v>-25609.21</v>
      </c>
    </row>
    <row r="37" spans="1:8" x14ac:dyDescent="0.25">
      <c r="A37" s="16" t="s">
        <v>25</v>
      </c>
      <c r="B37" s="17"/>
      <c r="C37" s="17"/>
      <c r="D37" s="20">
        <v>-105962.3</v>
      </c>
      <c r="E37" s="21">
        <f>-350563.07+204440.06</f>
        <v>-146123.01</v>
      </c>
      <c r="H37" s="5"/>
    </row>
    <row r="38" spans="1:8" x14ac:dyDescent="0.25">
      <c r="A38" s="16" t="s">
        <v>26</v>
      </c>
      <c r="B38" s="17"/>
      <c r="C38" s="17"/>
      <c r="D38" s="20"/>
      <c r="E38" s="21">
        <v>-51891.99</v>
      </c>
      <c r="H38" s="5"/>
    </row>
    <row r="39" spans="1:8" x14ac:dyDescent="0.25">
      <c r="A39" s="16" t="s">
        <v>27</v>
      </c>
      <c r="B39" s="26"/>
      <c r="C39" s="26"/>
      <c r="D39" s="20">
        <v>63024.31</v>
      </c>
      <c r="E39" s="21">
        <f>16421.05-1251.21</f>
        <v>15169.84</v>
      </c>
      <c r="H39" s="5"/>
    </row>
    <row r="40" spans="1:8" x14ac:dyDescent="0.25">
      <c r="A40" s="16" t="s">
        <v>28</v>
      </c>
      <c r="B40" s="26"/>
      <c r="C40" s="26"/>
      <c r="D40" s="20">
        <v>0</v>
      </c>
      <c r="E40" s="21">
        <v>0</v>
      </c>
    </row>
    <row r="41" spans="1:8" x14ac:dyDescent="0.25">
      <c r="A41" s="25"/>
      <c r="B41" s="26"/>
      <c r="C41" s="26"/>
      <c r="D41" s="27"/>
      <c r="E41" s="28"/>
    </row>
    <row r="42" spans="1:8" ht="15.75" customHeight="1" x14ac:dyDescent="0.25">
      <c r="A42" s="83" t="s">
        <v>29</v>
      </c>
      <c r="B42" s="83"/>
      <c r="C42" s="83"/>
      <c r="D42" s="29">
        <f>D29+D31+D35</f>
        <v>-199187.86999999994</v>
      </c>
      <c r="E42" s="30">
        <f>E29+E31+E35</f>
        <v>64304.259999999893</v>
      </c>
    </row>
    <row r="43" spans="1:8" x14ac:dyDescent="0.25">
      <c r="A43" s="41"/>
      <c r="B43" s="42"/>
      <c r="C43" s="42"/>
      <c r="D43" s="43"/>
      <c r="E43" s="44"/>
    </row>
    <row r="44" spans="1:8" x14ac:dyDescent="0.25">
      <c r="A44" s="25" t="s">
        <v>30</v>
      </c>
      <c r="B44" s="26"/>
      <c r="C44" s="26"/>
      <c r="D44" s="29">
        <f>D45+D46</f>
        <v>0</v>
      </c>
      <c r="E44" s="30">
        <f>E45+E46</f>
        <v>0</v>
      </c>
    </row>
    <row r="45" spans="1:8" x14ac:dyDescent="0.25">
      <c r="A45" s="16" t="s">
        <v>31</v>
      </c>
      <c r="B45" s="17"/>
      <c r="C45" s="17"/>
      <c r="D45" s="20">
        <v>0</v>
      </c>
      <c r="E45" s="21">
        <v>0</v>
      </c>
    </row>
    <row r="46" spans="1:8" x14ac:dyDescent="0.25">
      <c r="A46" s="16" t="s">
        <v>32</v>
      </c>
      <c r="B46" s="45"/>
      <c r="C46" s="45"/>
      <c r="D46" s="20">
        <v>0</v>
      </c>
      <c r="E46" s="21">
        <v>0</v>
      </c>
      <c r="F46" s="5"/>
    </row>
    <row r="47" spans="1:8" ht="8.1" customHeight="1" thickBot="1" x14ac:dyDescent="0.3">
      <c r="A47" s="46"/>
      <c r="B47" s="47"/>
      <c r="C47" s="47"/>
      <c r="D47" s="48"/>
      <c r="E47" s="49"/>
    </row>
    <row r="48" spans="1:8" ht="15.6" thickBot="1" x14ac:dyDescent="0.3">
      <c r="A48" s="84" t="s">
        <v>33</v>
      </c>
      <c r="B48" s="84"/>
      <c r="C48" s="50"/>
      <c r="D48" s="51">
        <f>D42+D45+D46</f>
        <v>-199187.86999999994</v>
      </c>
      <c r="E48" s="52">
        <f>E42+E45+E46</f>
        <v>64304.259999999893</v>
      </c>
      <c r="F48" s="53"/>
    </row>
    <row r="49" spans="1:6" x14ac:dyDescent="0.25">
      <c r="A49" s="1"/>
      <c r="B49" s="2"/>
      <c r="C49" s="2"/>
      <c r="D49" s="54"/>
      <c r="E49" s="3"/>
    </row>
    <row r="50" spans="1:6" x14ac:dyDescent="0.25">
      <c r="A50" s="6"/>
      <c r="B50" s="7"/>
      <c r="C50" s="7"/>
      <c r="D50" s="55"/>
      <c r="E50" s="8"/>
    </row>
    <row r="51" spans="1:6" x14ac:dyDescent="0.25">
      <c r="A51" s="6"/>
      <c r="B51" s="7"/>
      <c r="C51" s="7"/>
      <c r="D51" s="56"/>
      <c r="E51" s="8"/>
    </row>
    <row r="52" spans="1:6" x14ac:dyDescent="0.25">
      <c r="A52" s="69" t="s">
        <v>34</v>
      </c>
      <c r="B52" s="69"/>
      <c r="C52" s="69"/>
      <c r="D52" s="70" t="s">
        <v>35</v>
      </c>
      <c r="E52" s="70"/>
    </row>
    <row r="53" spans="1:6" x14ac:dyDescent="0.25">
      <c r="A53" s="79" t="s">
        <v>36</v>
      </c>
      <c r="B53" s="79"/>
      <c r="C53" s="79"/>
      <c r="D53" s="80" t="s">
        <v>37</v>
      </c>
      <c r="E53" s="80"/>
    </row>
    <row r="54" spans="1:6" x14ac:dyDescent="0.25">
      <c r="A54" s="57"/>
      <c r="B54" s="59"/>
      <c r="C54" s="59"/>
      <c r="D54" s="60"/>
      <c r="E54" s="58"/>
    </row>
    <row r="55" spans="1:6" x14ac:dyDescent="0.25">
      <c r="A55" s="57"/>
      <c r="B55" s="59"/>
      <c r="C55" s="59"/>
      <c r="D55" s="60"/>
      <c r="E55" s="58"/>
    </row>
    <row r="56" spans="1:6" x14ac:dyDescent="0.25">
      <c r="A56" s="71" t="s">
        <v>38</v>
      </c>
      <c r="B56" s="72"/>
      <c r="C56" s="72"/>
      <c r="D56" s="70" t="s">
        <v>39</v>
      </c>
      <c r="E56" s="70"/>
    </row>
    <row r="57" spans="1:6" x14ac:dyDescent="0.25">
      <c r="A57" s="74" t="s">
        <v>40</v>
      </c>
      <c r="B57" s="75"/>
      <c r="C57" s="75"/>
      <c r="D57" s="80" t="s">
        <v>41</v>
      </c>
      <c r="E57" s="80"/>
    </row>
    <row r="58" spans="1:6" x14ac:dyDescent="0.25">
      <c r="A58" s="61"/>
      <c r="B58" s="62"/>
      <c r="C58" s="62"/>
      <c r="D58" s="62"/>
      <c r="E58" s="63"/>
    </row>
    <row r="59" spans="1:6" ht="18" customHeight="1" x14ac:dyDescent="0.25">
      <c r="A59" s="69"/>
      <c r="B59" s="69"/>
      <c r="C59" s="69"/>
      <c r="D59" s="70"/>
      <c r="E59" s="70"/>
      <c r="F59" s="5"/>
    </row>
    <row r="60" spans="1:6" ht="18" customHeight="1" x14ac:dyDescent="0.25">
      <c r="A60" s="71" t="s">
        <v>42</v>
      </c>
      <c r="B60" s="72"/>
      <c r="C60" s="72"/>
      <c r="D60" s="72"/>
      <c r="E60" s="73"/>
    </row>
    <row r="61" spans="1:6" ht="18" customHeight="1" x14ac:dyDescent="0.25">
      <c r="A61" s="74" t="s">
        <v>43</v>
      </c>
      <c r="B61" s="75"/>
      <c r="C61" s="75"/>
      <c r="D61" s="75"/>
      <c r="E61" s="76"/>
    </row>
    <row r="62" spans="1:6" ht="18" customHeight="1" x14ac:dyDescent="0.25">
      <c r="A62" s="64"/>
      <c r="B62" s="65"/>
      <c r="C62" s="65"/>
      <c r="D62" s="65"/>
      <c r="E62" s="66"/>
    </row>
    <row r="63" spans="1:6" ht="18" customHeight="1" x14ac:dyDescent="0.25">
      <c r="A63" s="77"/>
      <c r="B63" s="77"/>
      <c r="C63" s="77"/>
      <c r="D63" s="77"/>
      <c r="E63" s="77"/>
    </row>
    <row r="64" spans="1:6" ht="13.5" customHeight="1" x14ac:dyDescent="0.25">
      <c r="A64" s="78"/>
      <c r="B64" s="78"/>
      <c r="C64" s="78"/>
      <c r="D64" s="78"/>
      <c r="E64" s="78"/>
    </row>
    <row r="65" spans="1:5" ht="18" customHeight="1" thickBot="1" x14ac:dyDescent="0.3">
      <c r="A65" s="68"/>
      <c r="B65" s="68"/>
      <c r="C65" s="68"/>
      <c r="D65" s="68"/>
      <c r="E65" s="68"/>
    </row>
    <row r="69" spans="1:5" x14ac:dyDescent="0.25">
      <c r="D69" s="67"/>
    </row>
    <row r="70" spans="1:5" x14ac:dyDescent="0.25">
      <c r="D70" s="67"/>
    </row>
    <row r="71" spans="1:5" x14ac:dyDescent="0.25">
      <c r="D71" s="67"/>
    </row>
    <row r="72" spans="1:5" x14ac:dyDescent="0.25">
      <c r="D72" s="67"/>
    </row>
    <row r="73" spans="1:5" x14ac:dyDescent="0.25">
      <c r="D73" s="67"/>
    </row>
    <row r="74" spans="1:5" x14ac:dyDescent="0.25">
      <c r="D74" s="67"/>
    </row>
    <row r="75" spans="1:5" x14ac:dyDescent="0.25">
      <c r="D75" s="67"/>
    </row>
    <row r="76" spans="1:5" x14ac:dyDescent="0.25">
      <c r="D76" s="67"/>
    </row>
    <row r="77" spans="1:5" x14ac:dyDescent="0.25">
      <c r="D77" s="67"/>
    </row>
    <row r="78" spans="1:5" x14ac:dyDescent="0.25">
      <c r="D78" s="67"/>
    </row>
    <row r="79" spans="1:5" x14ac:dyDescent="0.25">
      <c r="D79" s="67"/>
    </row>
    <row r="80" spans="1:5" x14ac:dyDescent="0.25">
      <c r="D80" s="67"/>
    </row>
    <row r="81" spans="4:4" x14ac:dyDescent="0.25">
      <c r="D81" s="67"/>
    </row>
    <row r="82" spans="4:4" x14ac:dyDescent="0.25">
      <c r="D82" s="67"/>
    </row>
    <row r="83" spans="4:4" x14ac:dyDescent="0.25">
      <c r="D83" s="67"/>
    </row>
    <row r="84" spans="4:4" x14ac:dyDescent="0.25">
      <c r="D84" s="67"/>
    </row>
    <row r="85" spans="4:4" x14ac:dyDescent="0.25">
      <c r="D85" s="67"/>
    </row>
    <row r="86" spans="4:4" x14ac:dyDescent="0.25">
      <c r="D86" s="67"/>
    </row>
    <row r="87" spans="4:4" x14ac:dyDescent="0.25">
      <c r="D87" s="67"/>
    </row>
  </sheetData>
  <sheetProtection selectLockedCells="1" selectUnlockedCells="1"/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JUL2023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2023-08-08T18:04:39Z</dcterms:created>
  <dcterms:modified xsi:type="dcterms:W3CDTF">2023-08-09T11:56:30Z</dcterms:modified>
</cp:coreProperties>
</file>