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2 DRE\"/>
    </mc:Choice>
  </mc:AlternateContent>
  <bookViews>
    <workbookView xWindow="0" yWindow="0" windowWidth="20490" windowHeight="7650"/>
  </bookViews>
  <sheets>
    <sheet name="D R E - JUN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E39" i="1"/>
  <c r="E35" i="1" s="1"/>
  <c r="D39" i="1"/>
  <c r="E37" i="1"/>
  <c r="E36" i="1"/>
  <c r="D36" i="1"/>
  <c r="D35" i="1"/>
  <c r="E31" i="1"/>
  <c r="D31" i="1"/>
  <c r="E27" i="1"/>
  <c r="D27" i="1"/>
  <c r="E26" i="1"/>
  <c r="D26" i="1"/>
  <c r="E23" i="1"/>
  <c r="D23" i="1"/>
  <c r="E22" i="1"/>
  <c r="E20" i="1" s="1"/>
  <c r="D22" i="1"/>
  <c r="E21" i="1"/>
  <c r="D21" i="1"/>
  <c r="D20" i="1" s="1"/>
  <c r="D18" i="1"/>
  <c r="E16" i="1"/>
  <c r="E14" i="1"/>
  <c r="E13" i="1" s="1"/>
  <c r="E18" i="1" s="1"/>
  <c r="E29" i="1" s="1"/>
  <c r="D14" i="1"/>
  <c r="D13" i="1"/>
  <c r="D29" i="1" l="1"/>
  <c r="D42" i="1" s="1"/>
  <c r="D48" i="1" s="1"/>
  <c r="E42" i="1"/>
  <c r="E48" i="1" s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<sst xmlns="http://schemas.openxmlformats.org/spreadsheetml/2006/main" count="44" uniqueCount="44">
  <si>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</si>
  <si>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</si>
  <si>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</si>
  <si>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30 DE JUNHO DE 2022</t>
  </si>
  <si>
    <t>(Valores expressos em R$ 1,00)</t>
  </si>
  <si>
    <t>DEMONSTRAÇÃO DO RESULTADO DO PERÍODO - 01/06/2022 A 30/06/2022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</si>
  <si>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</si>
  <si>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</si>
  <si>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</si>
  <si>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</si>
  <si>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</si>
  <si>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</si>
  <si>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</si>
  <si>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</si>
  <si>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</si>
  <si>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</si>
  <si>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</si>
  <si>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</si>
  <si>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</si>
  <si>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</si>
  <si>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</si>
  <si>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</si>
  <si>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</si>
  <si>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</si>
  <si>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</si>
  <si>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</si>
  <si>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</si>
  <si>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</si>
  <si>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</si>
  <si>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</si>
  <si>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</si>
  <si>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</si>
  <si>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</si>
  <si>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</si>
  <si>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</si>
  <si>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</si>
  <si>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</si>
  <si>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</si>
  <si>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</si>
  <si>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</si>
  <si>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Operações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</si>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</sst>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3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GridLines="0" tabSelected="1" zoomScaleNormal="100" workbookViewId="0">
      <selection activeCell="D15" sqref="D15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77" customWidth="1"/>
    <col min="6" max="6" width="13.87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0" t="s">
        <v>0</v>
      </c>
      <c r="B5" s="111"/>
      <c r="C5" s="111"/>
      <c r="D5" s="111"/>
      <c r="E5" s="112"/>
    </row>
    <row r="6" spans="1:6" ht="11.1" customHeight="1" x14ac:dyDescent="0.2">
      <c r="A6" s="110" t="s">
        <v>1</v>
      </c>
      <c r="B6" s="111"/>
      <c r="C6" s="111"/>
      <c r="D6" s="111"/>
      <c r="E6" s="112"/>
    </row>
    <row r="7" spans="1:6" ht="11.1" customHeight="1" x14ac:dyDescent="0.2">
      <c r="A7" s="110" t="s">
        <v>2</v>
      </c>
      <c r="B7" s="111"/>
      <c r="C7" s="111"/>
      <c r="D7" s="111"/>
      <c r="E7" s="112"/>
    </row>
    <row r="8" spans="1:6" ht="15" customHeight="1" x14ac:dyDescent="0.2">
      <c r="A8" s="113" t="s">
        <v>3</v>
      </c>
      <c r="B8" s="114"/>
      <c r="C8" s="114"/>
      <c r="D8" s="114"/>
      <c r="E8" s="115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6" t="s">
        <v>4</v>
      </c>
      <c r="B10" s="117"/>
      <c r="C10" s="117"/>
      <c r="D10" s="117"/>
      <c r="E10" s="118"/>
    </row>
    <row r="11" spans="1:6" ht="21.95" customHeight="1" thickBot="1" x14ac:dyDescent="0.25">
      <c r="A11" s="119" t="s">
        <v>5</v>
      </c>
      <c r="B11" s="120"/>
      <c r="C11" s="120"/>
      <c r="D11" s="121"/>
      <c r="E11" s="122"/>
    </row>
    <row r="12" spans="1:6" ht="14.25" customHeight="1" x14ac:dyDescent="0.25">
      <c r="A12" s="1"/>
      <c r="B12" s="2"/>
      <c r="C12" s="2"/>
      <c r="D12" s="12">
        <v>44713</v>
      </c>
      <c r="E12" s="13">
        <v>44682</v>
      </c>
    </row>
    <row r="13" spans="1:6" x14ac:dyDescent="0.2">
      <c r="A13" s="101" t="s">
        <v>6</v>
      </c>
      <c r="B13" s="102"/>
      <c r="C13" s="102"/>
      <c r="D13" s="14">
        <f>D14+D16+D15+D17</f>
        <v>1025696.3300000001</v>
      </c>
      <c r="E13" s="15">
        <f>E14+E16+E15+E17</f>
        <v>1102246.77</v>
      </c>
      <c r="F13" s="5"/>
    </row>
    <row r="14" spans="1:6" x14ac:dyDescent="0.2">
      <c r="A14" s="16"/>
      <c r="B14" s="17" t="s">
        <v>7</v>
      </c>
      <c r="C14" s="17"/>
      <c r="D14" s="18">
        <f>748663.64-234336.31</f>
        <v>514327.33</v>
      </c>
      <c r="E14" s="19">
        <f>876313.49-295576.01</f>
        <v>580737.48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3" t="s">
        <v>9</v>
      </c>
      <c r="C16" s="103"/>
      <c r="D16" s="18">
        <v>511369</v>
      </c>
      <c r="E16" s="19">
        <f>521509.29</f>
        <v>521509.29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1025696.3300000001</v>
      </c>
      <c r="E18" s="15">
        <f>E13</f>
        <v>1102246.77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4" t="s">
        <v>11</v>
      </c>
      <c r="B20" s="105"/>
      <c r="C20" s="105"/>
      <c r="D20" s="33">
        <f>D21+D22+D23+D24+D25+D26+D27+D28</f>
        <v>-967493.05999999994</v>
      </c>
      <c r="E20" s="34">
        <f>E21+E22+E23+E24+E25+E26+E27+E28</f>
        <v>-921110.64999999991</v>
      </c>
    </row>
    <row r="21" spans="1:6" x14ac:dyDescent="0.2">
      <c r="A21" s="6"/>
      <c r="B21" s="35" t="s">
        <v>12</v>
      </c>
      <c r="C21" s="35"/>
      <c r="D21" s="36">
        <f>202755.52-77927.22</f>
        <v>124828.29999999999</v>
      </c>
      <c r="E21" s="37">
        <f>212039.17-85888.51</f>
        <v>126150.66000000002</v>
      </c>
    </row>
    <row r="22" spans="1:6" x14ac:dyDescent="0.2">
      <c r="A22" s="6"/>
      <c r="B22" s="35" t="s">
        <v>13</v>
      </c>
      <c r="C22" s="35"/>
      <c r="D22" s="38">
        <f>-73919.07-82437.79+216.92-154336.77+0.01-431895.78-1000-2923.32</f>
        <v>-746295.79999999993</v>
      </c>
      <c r="E22" s="39">
        <f>-72582-171524.21+194.75-120265.37-315329.82-1642.51</f>
        <v>-681149.15999999992</v>
      </c>
      <c r="F22" s="5"/>
    </row>
    <row r="23" spans="1:6" x14ac:dyDescent="0.2">
      <c r="A23" s="6"/>
      <c r="B23" s="35" t="s">
        <v>14</v>
      </c>
      <c r="C23" s="35"/>
      <c r="D23" s="38">
        <f>-6432.79-49063.3-13827.07-6379.63+0.02-192914.48+113828.92-5022.14-5207.98-16346.77+22-32334.49+8884.1-2167-3830.94-5248.7</f>
        <v>-216040.25000000003</v>
      </c>
      <c r="E23" s="39">
        <f>-8243.37-54521.35-24593.28-6624.07-697.58-221024.03+167851.13-13038.79-190.8-20805.48-30973.1+8884.1-2167-7931.29+3781.66-4412.86+353.58</f>
        <v>-214352.53</v>
      </c>
      <c r="F23" s="5"/>
    </row>
    <row r="24" spans="1:6" x14ac:dyDescent="0.2">
      <c r="A24" s="6"/>
      <c r="B24" s="40" t="s">
        <v>15</v>
      </c>
      <c r="C24" s="40"/>
      <c r="D24" s="38">
        <v>-3856.3</v>
      </c>
      <c r="E24" s="39">
        <v>-4213.62</v>
      </c>
    </row>
    <row r="25" spans="1:6" x14ac:dyDescent="0.2">
      <c r="A25" s="6"/>
      <c r="B25" s="40" t="s">
        <v>16</v>
      </c>
      <c r="C25" s="40"/>
      <c r="D25" s="21">
        <v>-53662.6</v>
      </c>
      <c r="E25" s="22">
        <v>-57136.2</v>
      </c>
    </row>
    <row r="26" spans="1:6" x14ac:dyDescent="0.2">
      <c r="A26" s="6"/>
      <c r="B26" s="40" t="s">
        <v>17</v>
      </c>
      <c r="C26" s="40"/>
      <c r="D26" s="21">
        <f>-159803.95+53125.88</f>
        <v>-106678.07</v>
      </c>
      <c r="E26" s="22">
        <f>-138107.37+46975.82</f>
        <v>-91131.549999999988</v>
      </c>
    </row>
    <row r="27" spans="1:6" x14ac:dyDescent="0.2">
      <c r="A27" s="6"/>
      <c r="B27" s="40" t="s">
        <v>18</v>
      </c>
      <c r="C27" s="40"/>
      <c r="D27" s="18">
        <f>33891.75+319.91</f>
        <v>34211.660000000003</v>
      </c>
      <c r="E27" s="19">
        <f>383.63+338.12</f>
        <v>721.75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58203.270000000135</v>
      </c>
      <c r="E29" s="34">
        <f>E18+E20</f>
        <v>181136.12000000011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3190.05</v>
      </c>
      <c r="E31" s="42">
        <f>E32+E33</f>
        <v>0</v>
      </c>
      <c r="F31" s="5"/>
    </row>
    <row r="32" spans="1:6" x14ac:dyDescent="0.2">
      <c r="A32" s="6"/>
      <c r="B32" s="43" t="s">
        <v>21</v>
      </c>
      <c r="C32" s="29"/>
      <c r="D32" s="21">
        <v>0</v>
      </c>
      <c r="E32" s="22">
        <v>0</v>
      </c>
    </row>
    <row r="33" spans="1:8" x14ac:dyDescent="0.2">
      <c r="A33" s="6"/>
      <c r="B33" s="43" t="s">
        <v>22</v>
      </c>
      <c r="C33" s="29"/>
      <c r="D33" s="21">
        <v>3190.05</v>
      </c>
      <c r="E33" s="22">
        <v>0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SUM(D36:D40)</f>
        <v>-716929.98</v>
      </c>
      <c r="E35" s="34">
        <f>SUM(E36:E40)</f>
        <v>-714126.05999999994</v>
      </c>
    </row>
    <row r="36" spans="1:8" x14ac:dyDescent="0.2">
      <c r="A36" s="16" t="s">
        <v>24</v>
      </c>
      <c r="B36" s="20"/>
      <c r="C36" s="20"/>
      <c r="D36" s="21">
        <f>-118207.92-5871.4</f>
        <v>-124079.31999999999</v>
      </c>
      <c r="E36" s="22">
        <f>-117965.9-5963.31</f>
        <v>-123929.20999999999</v>
      </c>
    </row>
    <row r="37" spans="1:8" x14ac:dyDescent="0.2">
      <c r="A37" s="16" t="s">
        <v>25</v>
      </c>
      <c r="B37" s="20"/>
      <c r="C37" s="20"/>
      <c r="D37" s="21">
        <v>-597331.89</v>
      </c>
      <c r="E37" s="22">
        <f>-595180.73+112.72</f>
        <v>-595068.01</v>
      </c>
      <c r="H37" s="5"/>
    </row>
    <row r="38" spans="1:8" x14ac:dyDescent="0.2">
      <c r="A38" s="16" t="s">
        <v>26</v>
      </c>
      <c r="B38" s="20"/>
      <c r="C38" s="20"/>
      <c r="D38" s="21">
        <v>0</v>
      </c>
      <c r="E38" s="22">
        <v>0</v>
      </c>
      <c r="H38" s="5"/>
    </row>
    <row r="39" spans="1:8" x14ac:dyDescent="0.2">
      <c r="A39" s="16" t="s">
        <v>27</v>
      </c>
      <c r="B39" s="29"/>
      <c r="C39" s="29"/>
      <c r="D39" s="21">
        <f>14760.89-10279.66</f>
        <v>4481.2299999999996</v>
      </c>
      <c r="E39" s="22">
        <f>35455.51-30584.35</f>
        <v>4871.1600000000035</v>
      </c>
      <c r="H39" s="5"/>
    </row>
    <row r="40" spans="1:8" x14ac:dyDescent="0.2">
      <c r="A40" s="16" t="s">
        <v>28</v>
      </c>
      <c r="B40" s="29"/>
      <c r="C40" s="29"/>
      <c r="D40" s="21">
        <v>0</v>
      </c>
      <c r="E40" s="22">
        <v>0</v>
      </c>
    </row>
    <row r="41" spans="1:8" x14ac:dyDescent="0.2">
      <c r="A41" s="30"/>
      <c r="B41" s="29"/>
      <c r="C41" s="29"/>
      <c r="D41" s="31"/>
      <c r="E41" s="32"/>
    </row>
    <row r="42" spans="1:8" ht="15.75" customHeight="1" x14ac:dyDescent="0.2">
      <c r="A42" s="106" t="s">
        <v>29</v>
      </c>
      <c r="B42" s="107"/>
      <c r="C42" s="107"/>
      <c r="D42" s="33">
        <f>D29+D31+D35</f>
        <v>-655536.6599999998</v>
      </c>
      <c r="E42" s="34">
        <f>E29+E31+E35</f>
        <v>-532989.93999999983</v>
      </c>
    </row>
    <row r="43" spans="1:8" x14ac:dyDescent="0.2">
      <c r="A43" s="44"/>
      <c r="B43" s="45"/>
      <c r="C43" s="45"/>
      <c r="D43" s="46"/>
      <c r="E43" s="47"/>
    </row>
    <row r="44" spans="1:8" x14ac:dyDescent="0.2">
      <c r="A44" s="48" t="s">
        <v>30</v>
      </c>
      <c r="B44" s="49"/>
      <c r="C44" s="49"/>
      <c r="D44" s="33">
        <f>D45+D46</f>
        <v>0</v>
      </c>
      <c r="E44" s="34">
        <f>E45+E46</f>
        <v>0</v>
      </c>
    </row>
    <row r="45" spans="1:8" x14ac:dyDescent="0.2">
      <c r="A45" s="50" t="s">
        <v>31</v>
      </c>
      <c r="B45" s="51"/>
      <c r="C45" s="51"/>
      <c r="D45" s="21">
        <v>0</v>
      </c>
      <c r="E45" s="22">
        <v>0</v>
      </c>
    </row>
    <row r="46" spans="1:8" x14ac:dyDescent="0.2">
      <c r="A46" s="16" t="s">
        <v>32</v>
      </c>
      <c r="B46" s="52"/>
      <c r="C46" s="52"/>
      <c r="D46" s="21">
        <v>0</v>
      </c>
      <c r="E46" s="22">
        <v>0</v>
      </c>
      <c r="F46" s="5"/>
    </row>
    <row r="47" spans="1:8" ht="8.1" customHeight="1" thickBot="1" x14ac:dyDescent="0.25">
      <c r="A47" s="53"/>
      <c r="B47" s="54"/>
      <c r="C47" s="54"/>
      <c r="D47" s="55"/>
      <c r="E47" s="56"/>
    </row>
    <row r="48" spans="1:8" ht="15.75" thickBot="1" x14ac:dyDescent="0.25">
      <c r="A48" s="108" t="s">
        <v>33</v>
      </c>
      <c r="B48" s="109"/>
      <c r="C48" s="57"/>
      <c r="D48" s="58">
        <f>D42+D45+D46</f>
        <v>-655536.6599999998</v>
      </c>
      <c r="E48" s="59">
        <f>E42+E45+E46</f>
        <v>-532989.93999999983</v>
      </c>
      <c r="F48" s="60"/>
    </row>
    <row r="49" spans="1:7" x14ac:dyDescent="0.2">
      <c r="A49" s="1"/>
      <c r="B49" s="2"/>
      <c r="C49" s="2"/>
      <c r="D49" s="61"/>
      <c r="E49" s="3"/>
    </row>
    <row r="50" spans="1:7" x14ac:dyDescent="0.2">
      <c r="A50" s="6"/>
      <c r="B50" s="7"/>
      <c r="C50" s="7"/>
      <c r="D50" s="62"/>
      <c r="E50" s="8"/>
    </row>
    <row r="51" spans="1:7" x14ac:dyDescent="0.2">
      <c r="A51" s="6"/>
      <c r="B51" s="7"/>
      <c r="C51" s="7"/>
      <c r="D51" s="63"/>
      <c r="E51" s="8"/>
    </row>
    <row r="52" spans="1:7" x14ac:dyDescent="0.2">
      <c r="A52" s="81" t="s">
        <v>34</v>
      </c>
      <c r="B52" s="82"/>
      <c r="C52" s="82"/>
      <c r="D52" s="82" t="s">
        <v>35</v>
      </c>
      <c r="E52" s="83"/>
    </row>
    <row r="53" spans="1:7" x14ac:dyDescent="0.2">
      <c r="A53" s="93" t="s">
        <v>36</v>
      </c>
      <c r="B53" s="94"/>
      <c r="C53" s="94"/>
      <c r="D53" s="95" t="s">
        <v>37</v>
      </c>
      <c r="E53" s="96"/>
    </row>
    <row r="54" spans="1:7" x14ac:dyDescent="0.2">
      <c r="A54" s="64"/>
      <c r="B54" s="65"/>
      <c r="C54" s="65"/>
      <c r="D54" s="66"/>
      <c r="E54" s="67"/>
    </row>
    <row r="55" spans="1:7" x14ac:dyDescent="0.2">
      <c r="A55" s="64"/>
      <c r="B55" s="65"/>
      <c r="C55" s="65"/>
      <c r="D55" s="66"/>
      <c r="E55" s="67"/>
    </row>
    <row r="56" spans="1:7" x14ac:dyDescent="0.2">
      <c r="A56" s="97" t="s">
        <v>38</v>
      </c>
      <c r="B56" s="98"/>
      <c r="C56" s="98"/>
      <c r="D56" s="82" t="s">
        <v>39</v>
      </c>
      <c r="E56" s="83"/>
    </row>
    <row r="57" spans="1:7" x14ac:dyDescent="0.2">
      <c r="A57" s="99" t="s">
        <v>40</v>
      </c>
      <c r="B57" s="100"/>
      <c r="C57" s="100"/>
      <c r="D57" s="95" t="s">
        <v>41</v>
      </c>
      <c r="E57" s="96"/>
    </row>
    <row r="58" spans="1:7" s="71" customFormat="1" ht="15.75" x14ac:dyDescent="0.25">
      <c r="A58" s="68"/>
      <c r="B58" s="69"/>
      <c r="C58" s="69"/>
      <c r="D58" s="69"/>
      <c r="E58" s="70"/>
      <c r="G58" s="72"/>
    </row>
    <row r="59" spans="1:7" ht="18" customHeight="1" x14ac:dyDescent="0.2">
      <c r="A59" s="81"/>
      <c r="B59" s="82"/>
      <c r="C59" s="82"/>
      <c r="D59" s="82"/>
      <c r="E59" s="83"/>
      <c r="F59" s="5"/>
    </row>
    <row r="60" spans="1:7" ht="18" customHeight="1" x14ac:dyDescent="0.2">
      <c r="A60" s="84" t="s">
        <v>42</v>
      </c>
      <c r="B60" s="85"/>
      <c r="C60" s="85"/>
      <c r="D60" s="85"/>
      <c r="E60" s="86"/>
    </row>
    <row r="61" spans="1:7" ht="18" customHeight="1" x14ac:dyDescent="0.2">
      <c r="A61" s="87" t="s">
        <v>43</v>
      </c>
      <c r="B61" s="88"/>
      <c r="C61" s="88"/>
      <c r="D61" s="88"/>
      <c r="E61" s="89"/>
    </row>
    <row r="62" spans="1:7" ht="18" customHeight="1" x14ac:dyDescent="0.2">
      <c r="A62" s="73"/>
      <c r="B62" s="74"/>
      <c r="C62" s="74"/>
      <c r="D62" s="74"/>
      <c r="E62" s="75"/>
    </row>
    <row r="63" spans="1:7" ht="18" customHeight="1" x14ac:dyDescent="0.25">
      <c r="A63" s="90"/>
      <c r="B63" s="91"/>
      <c r="C63" s="91"/>
      <c r="D63" s="91"/>
      <c r="E63" s="92"/>
    </row>
    <row r="64" spans="1:7" ht="13.5" customHeight="1" x14ac:dyDescent="0.2">
      <c r="A64" s="87"/>
      <c r="B64" s="88"/>
      <c r="C64" s="88"/>
      <c r="D64" s="88"/>
      <c r="E64" s="89"/>
    </row>
    <row r="65" spans="1:5" ht="18" customHeight="1" thickBot="1" x14ac:dyDescent="0.25">
      <c r="A65" s="78"/>
      <c r="B65" s="79"/>
      <c r="C65" s="79"/>
      <c r="D65" s="79"/>
      <c r="E65" s="80"/>
    </row>
    <row r="69" spans="1:5" x14ac:dyDescent="0.2">
      <c r="D69" s="76"/>
    </row>
    <row r="70" spans="1:5" x14ac:dyDescent="0.2">
      <c r="D70" s="76"/>
    </row>
    <row r="71" spans="1:5" x14ac:dyDescent="0.2">
      <c r="D71" s="76"/>
    </row>
    <row r="72" spans="1:5" x14ac:dyDescent="0.2">
      <c r="D72" s="76"/>
    </row>
    <row r="73" spans="1:5" x14ac:dyDescent="0.2">
      <c r="D73" s="76"/>
    </row>
    <row r="74" spans="1:5" x14ac:dyDescent="0.2">
      <c r="D74" s="76"/>
    </row>
    <row r="75" spans="1:5" x14ac:dyDescent="0.2">
      <c r="D75" s="76"/>
    </row>
    <row r="76" spans="1:5" x14ac:dyDescent="0.2">
      <c r="D76" s="76"/>
    </row>
    <row r="77" spans="1:5" x14ac:dyDescent="0.2">
      <c r="D77" s="76"/>
    </row>
    <row r="78" spans="1:5" x14ac:dyDescent="0.2">
      <c r="D78" s="76"/>
    </row>
    <row r="79" spans="1:5" x14ac:dyDescent="0.2">
      <c r="D79" s="76"/>
    </row>
    <row r="80" spans="1:5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  <row r="87" spans="4:4" x14ac:dyDescent="0.2">
      <c r="D87" s="76"/>
    </row>
  </sheetData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JUN2022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2022-07-19T20:21:33Z</dcterms:created>
  <dcterms:modified xsi:type="dcterms:W3CDTF">2022-07-22T14:52:07Z</dcterms:modified>
</cp:coreProperties>
</file>