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3 DRE\"/>
    </mc:Choice>
  </mc:AlternateContent>
  <xr:revisionPtr revIDLastSave="0" documentId="8_{47D14169-182E-4A63-9294-A2EC5F985535}" xr6:coauthVersionLast="47" xr6:coauthVersionMax="47" xr10:uidLastSave="{00000000-0000-0000-0000-000000000000}"/>
  <bookViews>
    <workbookView xWindow="-108" yWindow="-108" windowWidth="23256" windowHeight="12456" xr2:uid="{AEB3C24A-91DD-44BD-8921-073851F7DE9E}"/>
  </bookViews>
  <sheets>
    <sheet name="D R E - MAI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D37" i="1"/>
  <c r="E36" i="1"/>
  <c r="E35" i="1" s="1"/>
  <c r="D36" i="1"/>
  <c r="D35" i="1" s="1"/>
  <c r="E31" i="1"/>
  <c r="D31" i="1"/>
  <c r="E23" i="1"/>
  <c r="D23" i="1"/>
  <c r="E22" i="1"/>
  <c r="D22" i="1"/>
  <c r="E20" i="1"/>
  <c r="D20" i="1"/>
  <c r="D16" i="1"/>
  <c r="E14" i="1"/>
  <c r="D14" i="1"/>
  <c r="D13" i="1" s="1"/>
  <c r="D18" i="1" s="1"/>
  <c r="D29" i="1" s="1"/>
  <c r="D42" i="1" s="1"/>
  <c r="D48" i="1" s="1"/>
  <c r="E13" i="1"/>
  <c r="E18" i="1" s="1"/>
  <c r="E29" i="1" s="1"/>
  <c r="E42" i="1" s="1"/>
  <c r="E48" i="1" s="1"/>
</calcChain>
</file>

<file path=xl/sharedStrings.xml><?xml version="1.0" encoding="utf-8"?>
<sst xmlns="http://schemas.openxmlformats.org/spreadsheetml/2006/main" count="40" uniqueCount="40">
  <si>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</si>
  <si>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</si>
  <si>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</si>
  <si>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MAIO DE 2023</t>
  </si>
  <si>
    <t>(Valores expressos em R$ 1,00)</t>
  </si>
  <si>
    <t>DEMONSTRAÇÃO DO RESULTADO DO PERÍODO – 01/05/2023 A 31/05/2023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</si>
  <si>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</si>
  <si>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</si>
  <si>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</si>
  <si>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</si>
  <si>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</si>
  <si>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</si>
  <si>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</si>
  <si>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</si>
  <si>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</si>
  <si>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</si>
  <si>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</si>
  <si>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</si>
  <si>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</si>
  <si>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</si>
  <si>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</si>
  <si>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</si>
  <si>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</si>
  <si>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</si>
  <si>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</si>
  <si>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</si>
  <si>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</si>
  <si>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</si>
  <si>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</si>
  <si>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</si>
  <si>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</si>
  <si>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</si>
  <si>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</si>
  <si>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</si>
  <si>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</si>
  <si>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Eduardo Luiz Almeida de Queiroz</t>
  </si>
  <si>
    <t>Diretora Presidente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</si>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</sst>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1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12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164" fontId="10" fillId="2" borderId="4" xfId="2" applyFont="1" applyFill="1" applyBorder="1" applyAlignment="1">
      <alignment vertical="top"/>
    </xf>
    <xf numFmtId="164" fontId="10" fillId="2" borderId="0" xfId="2" applyFont="1" applyFill="1" applyAlignment="1">
      <alignment vertical="top"/>
    </xf>
    <xf numFmtId="164" fontId="10" fillId="2" borderId="5" xfId="2" applyFont="1" applyFill="1" applyBorder="1" applyAlignment="1">
      <alignment vertical="top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6" fontId="1" fillId="2" borderId="0" xfId="1" applyNumberFormat="1" applyFill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3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3" fillId="2" borderId="4" xfId="2" applyFont="1" applyFill="1" applyBorder="1" applyAlignment="1">
      <alignment horizontal="left" wrapText="1"/>
    </xf>
    <xf numFmtId="164" fontId="3" fillId="2" borderId="11" xfId="2" applyFont="1" applyFill="1" applyBorder="1" applyAlignment="1">
      <alignment horizontal="left"/>
    </xf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</cellXfs>
  <cellStyles count="3">
    <cellStyle name="Excel Built-in Normal" xfId="2" xr:uid="{EEE6CAC8-8028-420D-B425-F5D146E9C776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1631950</xdr:colOff>
      <xdr:row>1</xdr:row>
      <xdr:rowOff>0</xdr:rowOff>
    </xdr:from>
    <xdr:to>
      <xdr:col>3</xdr:col>
      <xdr:colOff>819150</xdr:colOff>
      <xdr:row>3</xdr:row>
      <xdr:rowOff>12700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9F04C672-1A51-45C3-AD0B-6AD678F4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96850"/>
          <a:ext cx="2171700" cy="40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F492-9A5F-4308-932B-3CE7CC509B3B}">
  <dimension ref="A1:H87"/>
  <sheetViews>
    <sheetView showGridLines="0" tabSelected="1" workbookViewId="0">
      <selection activeCell="D48" sqref="D48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87" t="s">
        <v>0</v>
      </c>
      <c r="B5" s="87"/>
      <c r="C5" s="87"/>
      <c r="D5" s="87"/>
      <c r="E5" s="87"/>
    </row>
    <row r="6" spans="1:6" ht="11.1" customHeight="1" x14ac:dyDescent="0.25">
      <c r="A6" s="87" t="s">
        <v>1</v>
      </c>
      <c r="B6" s="87"/>
      <c r="C6" s="87"/>
      <c r="D6" s="87"/>
      <c r="E6" s="87"/>
    </row>
    <row r="7" spans="1:6" ht="11.1" customHeight="1" x14ac:dyDescent="0.25">
      <c r="A7" s="87" t="s">
        <v>2</v>
      </c>
      <c r="B7" s="87"/>
      <c r="C7" s="87"/>
      <c r="D7" s="87"/>
      <c r="E7" s="87"/>
    </row>
    <row r="8" spans="1:6" ht="15" customHeight="1" x14ac:dyDescent="0.25">
      <c r="A8" s="88" t="s">
        <v>3</v>
      </c>
      <c r="B8" s="88"/>
      <c r="C8" s="88"/>
      <c r="D8" s="88"/>
      <c r="E8" s="88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89" t="s">
        <v>4</v>
      </c>
      <c r="B10" s="89"/>
      <c r="C10" s="89"/>
      <c r="D10" s="89"/>
      <c r="E10" s="89"/>
    </row>
    <row r="11" spans="1:6" ht="22.05" customHeight="1" thickBot="1" x14ac:dyDescent="0.3">
      <c r="A11" s="90" t="s">
        <v>5</v>
      </c>
      <c r="B11" s="90"/>
      <c r="C11" s="90"/>
      <c r="D11" s="90"/>
      <c r="E11" s="90"/>
    </row>
    <row r="12" spans="1:6" ht="14.25" customHeight="1" x14ac:dyDescent="0.3">
      <c r="A12" s="1"/>
      <c r="B12" s="2"/>
      <c r="C12" s="2"/>
      <c r="D12" s="12">
        <v>45047</v>
      </c>
      <c r="E12" s="13">
        <v>45108</v>
      </c>
    </row>
    <row r="13" spans="1:6" x14ac:dyDescent="0.25">
      <c r="A13" s="83" t="s">
        <v>6</v>
      </c>
      <c r="B13" s="83"/>
      <c r="C13" s="83"/>
      <c r="D13" s="14">
        <f>D14+D16+D15+D17</f>
        <v>818883.91</v>
      </c>
      <c r="E13" s="15">
        <f>E14+E16+E15+E17</f>
        <v>835714.8899999999</v>
      </c>
      <c r="F13" s="5"/>
    </row>
    <row r="14" spans="1:6" x14ac:dyDescent="0.25">
      <c r="A14" s="16"/>
      <c r="B14" s="17" t="s">
        <v>7</v>
      </c>
      <c r="C14" s="17"/>
      <c r="D14" s="18">
        <f>450213.47-239338.72</f>
        <v>210874.74999999997</v>
      </c>
      <c r="E14" s="19">
        <f>582662.01-223737.92</f>
        <v>358924.08999999997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84" t="s">
        <v>9</v>
      </c>
      <c r="C16" s="84"/>
      <c r="D16" s="18">
        <f>608009.16</f>
        <v>608009.16</v>
      </c>
      <c r="E16" s="19">
        <v>476790.8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818883.91</v>
      </c>
      <c r="E18" s="15">
        <f>E13</f>
        <v>835714.8899999999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83" t="s">
        <v>11</v>
      </c>
      <c r="B20" s="83"/>
      <c r="C20" s="83"/>
      <c r="D20" s="29">
        <f>D21+D22+D23+D24+D25+D26+D27+D28</f>
        <v>-857584.25999999989</v>
      </c>
      <c r="E20" s="30">
        <f>E21+E22+E23+E24+E25+E26+E27+E28</f>
        <v>-846716.81999999983</v>
      </c>
    </row>
    <row r="21" spans="1:6" x14ac:dyDescent="0.25">
      <c r="A21" s="6"/>
      <c r="B21" s="31" t="s">
        <v>12</v>
      </c>
      <c r="C21" s="31"/>
      <c r="D21" s="32">
        <v>89338.83</v>
      </c>
      <c r="E21" s="33">
        <v>145522.79</v>
      </c>
    </row>
    <row r="22" spans="1:6" x14ac:dyDescent="0.25">
      <c r="A22" s="6"/>
      <c r="B22" s="31" t="s">
        <v>13</v>
      </c>
      <c r="C22" s="31"/>
      <c r="D22" s="34">
        <f>-50686.2-83052.49+258.86-110220.5+7724.54-321672.56-3110.5-2083.3</f>
        <v>-562842.15</v>
      </c>
      <c r="E22" s="35">
        <f>-48675.53-73413.36+265.77-115715.63-324601.7-2161.93</f>
        <v>-564302.38</v>
      </c>
      <c r="F22" s="5"/>
    </row>
    <row r="23" spans="1:6" x14ac:dyDescent="0.25">
      <c r="A23" s="6"/>
      <c r="B23" s="31" t="s">
        <v>14</v>
      </c>
      <c r="C23" s="31"/>
      <c r="D23" s="36">
        <f>-7070.95-54207.05-14071.55+57.73-6954.68-820.88-194902.27-1998.06-14578.93-18299.98-2167-1636.45-3157.86-6832.04</f>
        <v>-326639.96999999997</v>
      </c>
      <c r="E23" s="37">
        <f>-6822.93-53062.02-14051-7214.62-1830.48-212676.98-249.75-14256.25+112.15-33896.85-2167-3452.3-11948.47-4940.33</f>
        <v>-366456.82999999996</v>
      </c>
      <c r="F23" s="5"/>
    </row>
    <row r="24" spans="1:6" x14ac:dyDescent="0.25">
      <c r="A24" s="6"/>
      <c r="B24" s="31" t="s">
        <v>15</v>
      </c>
      <c r="C24" s="31"/>
      <c r="D24" s="36">
        <v>-3179.96</v>
      </c>
      <c r="E24" s="37">
        <v>-3548.44</v>
      </c>
      <c r="F24" s="5"/>
    </row>
    <row r="25" spans="1:6" x14ac:dyDescent="0.25">
      <c r="A25" s="6"/>
      <c r="B25" s="31" t="s">
        <v>16</v>
      </c>
      <c r="C25" s="31"/>
      <c r="D25" s="20">
        <v>-42239.48</v>
      </c>
      <c r="E25" s="21">
        <v>-45635.27</v>
      </c>
    </row>
    <row r="26" spans="1:6" x14ac:dyDescent="0.25">
      <c r="A26" s="6"/>
      <c r="B26" s="31" t="s">
        <v>17</v>
      </c>
      <c r="C26" s="31"/>
      <c r="D26" s="20">
        <v>-12174.83</v>
      </c>
      <c r="E26" s="21">
        <v>-12462.71</v>
      </c>
    </row>
    <row r="27" spans="1:6" x14ac:dyDescent="0.25">
      <c r="A27" s="6"/>
      <c r="B27" s="31" t="s">
        <v>18</v>
      </c>
      <c r="C27" s="31"/>
      <c r="D27" s="18">
        <v>153.30000000000001</v>
      </c>
      <c r="E27" s="19">
        <v>166.02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-38700.34999999986</v>
      </c>
      <c r="E29" s="30">
        <f>E18+E20</f>
        <v>-11001.929999999935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8">
        <f>D32+D33</f>
        <v>-1381.7</v>
      </c>
      <c r="E31" s="39">
        <f>E32+E33</f>
        <v>0</v>
      </c>
      <c r="F31" s="5"/>
    </row>
    <row r="32" spans="1:6" x14ac:dyDescent="0.25">
      <c r="A32" s="6"/>
      <c r="B32" s="40" t="s">
        <v>21</v>
      </c>
      <c r="C32" s="26"/>
      <c r="D32" s="20">
        <v>-1381.7</v>
      </c>
      <c r="E32" s="21">
        <v>0</v>
      </c>
    </row>
    <row r="33" spans="1:8" x14ac:dyDescent="0.25">
      <c r="A33" s="6"/>
      <c r="B33" s="40" t="s">
        <v>22</v>
      </c>
      <c r="C33" s="26"/>
      <c r="D33" s="20">
        <v>0</v>
      </c>
      <c r="E33" s="21">
        <v>0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-178383.02</v>
      </c>
      <c r="E35" s="30">
        <f>SUM(E36:E40)</f>
        <v>-179376.72999999998</v>
      </c>
    </row>
    <row r="36" spans="1:8" x14ac:dyDescent="0.25">
      <c r="A36" s="16" t="s">
        <v>24</v>
      </c>
      <c r="B36" s="17"/>
      <c r="C36" s="17"/>
      <c r="D36" s="20">
        <f>-20079.55-5771.69</f>
        <v>-25851.239999999998</v>
      </c>
      <c r="E36" s="21">
        <f>-31179.83-5771.69</f>
        <v>-36951.520000000004</v>
      </c>
    </row>
    <row r="37" spans="1:8" x14ac:dyDescent="0.25">
      <c r="A37" s="16" t="s">
        <v>25</v>
      </c>
      <c r="B37" s="17"/>
      <c r="C37" s="17"/>
      <c r="D37" s="20">
        <f>-265459.44+96303.69</f>
        <v>-169155.75</v>
      </c>
      <c r="E37" s="21">
        <f>-236300.71+85293.05</f>
        <v>-151007.65999999997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f>139349.56-122725.59</f>
        <v>16623.97</v>
      </c>
      <c r="E39" s="21">
        <f>8890.45-308</f>
        <v>8582.4500000000007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85" t="s">
        <v>29</v>
      </c>
      <c r="B42" s="85"/>
      <c r="C42" s="85"/>
      <c r="D42" s="29">
        <f>D29+D31+D35</f>
        <v>-218465.06999999983</v>
      </c>
      <c r="E42" s="30">
        <f>E29+E31+E35</f>
        <v>-190378.65999999992</v>
      </c>
    </row>
    <row r="43" spans="1:8" x14ac:dyDescent="0.25">
      <c r="A43" s="41"/>
      <c r="B43" s="42"/>
      <c r="C43" s="42"/>
      <c r="D43" s="43"/>
      <c r="E43" s="44"/>
    </row>
    <row r="44" spans="1:8" x14ac:dyDescent="0.25">
      <c r="A44" s="25" t="s">
        <v>30</v>
      </c>
      <c r="B44" s="26"/>
      <c r="C44" s="26"/>
      <c r="D44" s="29">
        <f>D45+D46</f>
        <v>0</v>
      </c>
      <c r="E44" s="30">
        <f>E45+E46</f>
        <v>0</v>
      </c>
    </row>
    <row r="45" spans="1:8" x14ac:dyDescent="0.25">
      <c r="A45" s="16" t="s">
        <v>31</v>
      </c>
      <c r="B45" s="17"/>
      <c r="C45" s="17"/>
      <c r="D45" s="20">
        <v>0</v>
      </c>
      <c r="E45" s="21">
        <v>0</v>
      </c>
    </row>
    <row r="46" spans="1:8" x14ac:dyDescent="0.25">
      <c r="A46" s="16" t="s">
        <v>32</v>
      </c>
      <c r="B46" s="45"/>
      <c r="C46" s="45"/>
      <c r="D46" s="20">
        <v>0</v>
      </c>
      <c r="E46" s="21">
        <v>0</v>
      </c>
      <c r="F46" s="5"/>
    </row>
    <row r="47" spans="1:8" ht="8.1" customHeight="1" thickBot="1" x14ac:dyDescent="0.3">
      <c r="A47" s="46"/>
      <c r="B47" s="47"/>
      <c r="C47" s="47"/>
      <c r="D47" s="48"/>
      <c r="E47" s="49"/>
    </row>
    <row r="48" spans="1:8" ht="15.6" thickBot="1" x14ac:dyDescent="0.3">
      <c r="A48" s="86" t="s">
        <v>33</v>
      </c>
      <c r="B48" s="86"/>
      <c r="C48" s="50"/>
      <c r="D48" s="51">
        <f>D42+D45+D46</f>
        <v>-218465.06999999983</v>
      </c>
      <c r="E48" s="52">
        <f>E42+E45+E46</f>
        <v>-190378.65999999992</v>
      </c>
      <c r="F48" s="53"/>
    </row>
    <row r="49" spans="1:6" x14ac:dyDescent="0.25">
      <c r="A49" s="1"/>
      <c r="B49" s="2"/>
      <c r="C49" s="2"/>
      <c r="D49" s="54"/>
      <c r="E49" s="3"/>
    </row>
    <row r="50" spans="1:6" x14ac:dyDescent="0.25">
      <c r="A50" s="6"/>
      <c r="B50" s="7"/>
      <c r="C50" s="7"/>
      <c r="D50" s="55"/>
      <c r="E50" s="8"/>
    </row>
    <row r="51" spans="1:6" x14ac:dyDescent="0.25">
      <c r="A51" s="6"/>
      <c r="B51" s="7"/>
      <c r="C51" s="7"/>
      <c r="D51" s="56"/>
      <c r="E51" s="8"/>
    </row>
    <row r="52" spans="1:6" x14ac:dyDescent="0.25">
      <c r="A52" s="74" t="s">
        <v>34</v>
      </c>
      <c r="B52" s="74"/>
      <c r="C52" s="74"/>
      <c r="D52" s="75" t="s">
        <v>35</v>
      </c>
      <c r="E52" s="75"/>
    </row>
    <row r="53" spans="1:6" x14ac:dyDescent="0.25">
      <c r="A53" s="79" t="s">
        <v>36</v>
      </c>
      <c r="B53" s="79"/>
      <c r="C53" s="79"/>
      <c r="D53" s="80" t="s">
        <v>37</v>
      </c>
      <c r="E53" s="80"/>
    </row>
    <row r="54" spans="1:6" x14ac:dyDescent="0.25">
      <c r="A54" s="57"/>
      <c r="B54" s="59"/>
      <c r="C54" s="59"/>
      <c r="D54" s="60"/>
      <c r="E54" s="58"/>
    </row>
    <row r="55" spans="1:6" x14ac:dyDescent="0.25">
      <c r="A55" s="57"/>
      <c r="B55" s="59"/>
      <c r="C55" s="59"/>
      <c r="D55" s="60"/>
      <c r="E55" s="58"/>
    </row>
    <row r="56" spans="1:6" x14ac:dyDescent="0.25">
      <c r="A56" s="81" t="s">
        <v>38</v>
      </c>
      <c r="B56" s="81"/>
      <c r="C56" s="81"/>
      <c r="D56" s="75"/>
      <c r="E56" s="75"/>
    </row>
    <row r="57" spans="1:6" x14ac:dyDescent="0.25">
      <c r="A57" s="82" t="s">
        <v>39</v>
      </c>
      <c r="B57" s="82"/>
      <c r="C57" s="82"/>
      <c r="D57" s="80"/>
      <c r="E57" s="80"/>
    </row>
    <row r="58" spans="1:6" x14ac:dyDescent="0.25">
      <c r="A58" s="61"/>
      <c r="B58" s="62"/>
      <c r="C58" s="62"/>
      <c r="D58" s="62"/>
      <c r="E58" s="63"/>
    </row>
    <row r="59" spans="1:6" ht="18" customHeight="1" x14ac:dyDescent="0.25">
      <c r="A59" s="74"/>
      <c r="B59" s="74"/>
      <c r="C59" s="74"/>
      <c r="D59" s="75"/>
      <c r="E59" s="75"/>
      <c r="F59" s="5"/>
    </row>
    <row r="60" spans="1:6" ht="18" customHeight="1" x14ac:dyDescent="0.25">
      <c r="A60" s="64"/>
      <c r="B60" s="65"/>
      <c r="C60" s="65"/>
      <c r="D60" s="65"/>
      <c r="E60" s="66"/>
    </row>
    <row r="61" spans="1:6" ht="18" customHeight="1" x14ac:dyDescent="0.25">
      <c r="A61" s="67"/>
      <c r="B61" s="68"/>
      <c r="C61" s="68"/>
      <c r="D61" s="68"/>
      <c r="E61" s="69"/>
    </row>
    <row r="62" spans="1:6" ht="18" customHeight="1" x14ac:dyDescent="0.25">
      <c r="A62" s="70"/>
      <c r="B62" s="71"/>
      <c r="C62" s="71"/>
      <c r="D62" s="71"/>
      <c r="E62" s="72"/>
    </row>
    <row r="63" spans="1:6" ht="18" customHeight="1" x14ac:dyDescent="0.25">
      <c r="A63" s="76"/>
      <c r="B63" s="76"/>
      <c r="C63" s="76"/>
      <c r="D63" s="76"/>
      <c r="E63" s="76"/>
    </row>
    <row r="64" spans="1:6" ht="13.5" customHeight="1" x14ac:dyDescent="0.25">
      <c r="A64" s="77"/>
      <c r="B64" s="77"/>
      <c r="C64" s="77"/>
      <c r="D64" s="77"/>
      <c r="E64" s="77"/>
    </row>
    <row r="65" spans="1:5" ht="18" customHeight="1" thickBot="1" x14ac:dyDescent="0.3">
      <c r="A65" s="78"/>
      <c r="B65" s="78"/>
      <c r="C65" s="78"/>
      <c r="D65" s="78"/>
      <c r="E65" s="78"/>
    </row>
    <row r="69" spans="1:5" x14ac:dyDescent="0.25">
      <c r="D69" s="73"/>
    </row>
    <row r="70" spans="1:5" x14ac:dyDescent="0.25">
      <c r="D70" s="73"/>
    </row>
    <row r="71" spans="1:5" x14ac:dyDescent="0.25">
      <c r="D71" s="73"/>
    </row>
    <row r="72" spans="1:5" x14ac:dyDescent="0.25">
      <c r="D72" s="73"/>
    </row>
    <row r="73" spans="1:5" x14ac:dyDescent="0.25">
      <c r="D73" s="73"/>
    </row>
    <row r="74" spans="1:5" x14ac:dyDescent="0.25">
      <c r="D74" s="73"/>
    </row>
    <row r="75" spans="1:5" x14ac:dyDescent="0.25">
      <c r="D75" s="73"/>
    </row>
    <row r="76" spans="1:5" x14ac:dyDescent="0.25">
      <c r="D76" s="73"/>
    </row>
    <row r="77" spans="1:5" x14ac:dyDescent="0.25">
      <c r="D77" s="73"/>
    </row>
    <row r="78" spans="1:5" x14ac:dyDescent="0.25">
      <c r="D78" s="73"/>
    </row>
    <row r="79" spans="1:5" x14ac:dyDescent="0.25">
      <c r="D79" s="73"/>
    </row>
    <row r="80" spans="1:5" x14ac:dyDescent="0.25">
      <c r="D80" s="73"/>
    </row>
    <row r="81" spans="4:4" x14ac:dyDescent="0.25">
      <c r="D81" s="73"/>
    </row>
    <row r="82" spans="4:4" x14ac:dyDescent="0.25">
      <c r="D82" s="73"/>
    </row>
    <row r="83" spans="4:4" x14ac:dyDescent="0.25">
      <c r="D83" s="73"/>
    </row>
    <row r="84" spans="4:4" x14ac:dyDescent="0.25">
      <c r="D84" s="73"/>
    </row>
    <row r="85" spans="4:4" x14ac:dyDescent="0.25">
      <c r="D85" s="73"/>
    </row>
    <row r="86" spans="4:4" x14ac:dyDescent="0.25">
      <c r="D86" s="73"/>
    </row>
    <row r="87" spans="4:4" x14ac:dyDescent="0.25">
      <c r="D87" s="73"/>
    </row>
  </sheetData>
  <sheetProtection selectLockedCells="1" selectUnlockedCells="1"/>
  <mergeCells count="24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59:C59"/>
    <mergeCell ref="D59:E59"/>
    <mergeCell ref="A63:E63"/>
    <mergeCell ref="A64:E64"/>
    <mergeCell ref="A65:E65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MAI2023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2023-06-19T20:36:53Z</dcterms:created>
  <dcterms:modified xsi:type="dcterms:W3CDTF">2023-06-22T15:40:41Z</dcterms:modified>
</cp:coreProperties>
</file>