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bookViews>
    <workbookView xWindow="0" yWindow="0" windowWidth="20490" windowHeight="7050"/>
  </bookViews>
  <sheets>
    <sheet name="D R E - ABR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E35" i="1" s="1"/>
  <c r="D37" i="1"/>
  <c r="E36" i="1"/>
  <c r="D36" i="1"/>
  <c r="D35" i="1"/>
  <c r="E31" i="1"/>
  <c r="D31" i="1"/>
  <c r="E27" i="1"/>
  <c r="E26" i="1"/>
  <c r="D26" i="1"/>
  <c r="E23" i="1"/>
  <c r="D23" i="1"/>
  <c r="E22" i="1"/>
  <c r="D22" i="1"/>
  <c r="E21" i="1"/>
  <c r="E20" i="1" s="1"/>
  <c r="D21" i="1"/>
  <c r="D20" i="1" s="1"/>
  <c r="E14" i="1"/>
  <c r="E13" i="1" s="1"/>
  <c r="E18" i="1" s="1"/>
  <c r="D14" i="1"/>
  <c r="D13" i="1" s="1"/>
  <c r="D18" i="1" s="1"/>
  <c r="D29" i="1" l="1"/>
  <c r="D42" i="1" s="1"/>
  <c r="D48" i="1" s="1"/>
  <c r="E29" i="1"/>
  <c r="E42" i="1" s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<sst xmlns="http://schemas.openxmlformats.org/spreadsheetml/2006/main" count="44" uniqueCount="44">
  <si>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</si>
  <si>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</si>
  <si>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</si>
  <si>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ABRIL DE 2022</t>
  </si>
  <si>
    <t>(Valores expressos em R$ 1,00)</t>
  </si>
  <si>
    <t>DEMONSTRAÇÃO DO RESULTADO DO PERÍODO - 01/04/2022 A 30/04/2022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</si>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</sst>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zoomScaleNormal="100" workbookViewId="0">
      <selection activeCell="D51" sqref="D51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3.87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44652</v>
      </c>
      <c r="E12" s="13">
        <v>44621</v>
      </c>
    </row>
    <row r="13" spans="1:6" x14ac:dyDescent="0.2">
      <c r="A13" s="101" t="s">
        <v>6</v>
      </c>
      <c r="B13" s="102"/>
      <c r="C13" s="102"/>
      <c r="D13" s="14">
        <f>D14+D16+D15+D17</f>
        <v>936714.9</v>
      </c>
      <c r="E13" s="15">
        <f>E14+E16+E15+E17</f>
        <v>941815.02</v>
      </c>
      <c r="F13" s="5"/>
    </row>
    <row r="14" spans="1:6" x14ac:dyDescent="0.2">
      <c r="A14" s="16"/>
      <c r="B14" s="17" t="s">
        <v>7</v>
      </c>
      <c r="C14" s="17"/>
      <c r="D14" s="18">
        <f>797940.93-227913.29</f>
        <v>570027.64</v>
      </c>
      <c r="E14" s="19">
        <f>897208.99-306008.17</f>
        <v>591200.82000000007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366687.26</v>
      </c>
      <c r="E16" s="19">
        <v>350614.2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936714.9</v>
      </c>
      <c r="E18" s="15">
        <f>E13</f>
        <v>941815.02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-804751.83000000007</v>
      </c>
      <c r="E20" s="34">
        <f>E21+E22+E23+E24+E25+E26+E27+E28</f>
        <v>-816480.28</v>
      </c>
    </row>
    <row r="21" spans="1:6" x14ac:dyDescent="0.2">
      <c r="A21" s="6"/>
      <c r="B21" s="35" t="s">
        <v>12</v>
      </c>
      <c r="C21" s="35"/>
      <c r="D21" s="36">
        <f>193888.3-77746.13</f>
        <v>116142.16999999998</v>
      </c>
      <c r="E21" s="37">
        <f>177808.72-84927.59</f>
        <v>92881.13</v>
      </c>
    </row>
    <row r="22" spans="1:6" x14ac:dyDescent="0.2">
      <c r="A22" s="6"/>
      <c r="B22" s="35" t="s">
        <v>13</v>
      </c>
      <c r="C22" s="35"/>
      <c r="D22" s="38">
        <f>-72582-84436+147.95-113671.98-292603.71-2251.55</f>
        <v>-565397.29</v>
      </c>
      <c r="E22" s="39">
        <f>-72582-80225.01+1596.21-110121.74+0.01-289082.93-1200-3138.8</f>
        <v>-554754.26</v>
      </c>
      <c r="F22" s="5"/>
    </row>
    <row r="23" spans="1:6" x14ac:dyDescent="0.2">
      <c r="A23" s="6"/>
      <c r="B23" s="35" t="s">
        <v>14</v>
      </c>
      <c r="C23" s="35"/>
      <c r="D23" s="38">
        <f>-8980.56-45532.27-2890.58-10169.99+3442.37-79.94-129912.15+54862.39-213-3580.36+2147.07-16972.99+42.48-34390.61+4754.65-2550.63-2700.4-9867.57+658.8</f>
        <v>-201933.28999999998</v>
      </c>
      <c r="E23" s="39">
        <f>-9180.51-43104.59-12911.6-15697.33+8767.7-230+115-189054.2+111356.76-13600-3824.87-25651.53-56106.02+33205.5-2167-1986.34+26.91-90.61-5397.41+1542.76</f>
        <v>-223987.37999999998</v>
      </c>
      <c r="F23" s="5"/>
    </row>
    <row r="24" spans="1:6" x14ac:dyDescent="0.2">
      <c r="A24" s="6"/>
      <c r="B24" s="40" t="s">
        <v>15</v>
      </c>
      <c r="C24" s="40"/>
      <c r="D24" s="38">
        <v>-3722.46</v>
      </c>
      <c r="E24" s="39">
        <v>-3370.84</v>
      </c>
    </row>
    <row r="25" spans="1:6" x14ac:dyDescent="0.2">
      <c r="A25" s="6"/>
      <c r="B25" s="40" t="s">
        <v>16</v>
      </c>
      <c r="C25" s="40"/>
      <c r="D25" s="21">
        <v>-48974.17</v>
      </c>
      <c r="E25" s="22">
        <v>-48131.71</v>
      </c>
    </row>
    <row r="26" spans="1:6" x14ac:dyDescent="0.2">
      <c r="A26" s="6"/>
      <c r="B26" s="40" t="s">
        <v>17</v>
      </c>
      <c r="C26" s="40"/>
      <c r="D26" s="21">
        <f>-147040.17+45822.43</f>
        <v>-101217.74000000002</v>
      </c>
      <c r="E26" s="22">
        <f>-132878.6+45534.15</f>
        <v>-87344.450000000012</v>
      </c>
    </row>
    <row r="27" spans="1:6" x14ac:dyDescent="0.2">
      <c r="A27" s="6"/>
      <c r="B27" s="40" t="s">
        <v>18</v>
      </c>
      <c r="C27" s="40"/>
      <c r="D27" s="18">
        <v>350.95</v>
      </c>
      <c r="E27" s="19">
        <f>7858.27+368.96</f>
        <v>8227.23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131963.06999999995</v>
      </c>
      <c r="E29" s="34">
        <f>E18+E20</f>
        <v>125334.73999999999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0</v>
      </c>
      <c r="E31" s="42">
        <f>E32+E33</f>
        <v>25.37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0</v>
      </c>
      <c r="E33" s="22">
        <v>25.37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SUM(D36:D40)</f>
        <v>-556316.41</v>
      </c>
      <c r="E35" s="34">
        <f>SUM(E36:E40)</f>
        <v>-578978.57999999996</v>
      </c>
    </row>
    <row r="36" spans="1:8" x14ac:dyDescent="0.2">
      <c r="A36" s="16" t="s">
        <v>24</v>
      </c>
      <c r="B36" s="20"/>
      <c r="C36" s="20"/>
      <c r="D36" s="21">
        <f>-118149.43-5963.68</f>
        <v>-124113.10999999999</v>
      </c>
      <c r="E36" s="22">
        <f>-174643.8-5964.08</f>
        <v>-180607.87999999998</v>
      </c>
    </row>
    <row r="37" spans="1:8" x14ac:dyDescent="0.2">
      <c r="A37" s="16" t="s">
        <v>25</v>
      </c>
      <c r="B37" s="20"/>
      <c r="C37" s="20"/>
      <c r="D37" s="21">
        <f>-454693.06+2520.88</f>
        <v>-452172.18</v>
      </c>
      <c r="E37" s="22">
        <f>-417224.9+585.78</f>
        <v>-416639.12</v>
      </c>
      <c r="H37" s="5"/>
    </row>
    <row r="38" spans="1:8" x14ac:dyDescent="0.2">
      <c r="A38" s="16" t="s">
        <v>26</v>
      </c>
      <c r="B38" s="20"/>
      <c r="C38" s="20"/>
      <c r="D38" s="21">
        <v>0</v>
      </c>
      <c r="E38" s="22">
        <v>0</v>
      </c>
      <c r="H38" s="5"/>
    </row>
    <row r="39" spans="1:8" x14ac:dyDescent="0.2">
      <c r="A39" s="16" t="s">
        <v>27</v>
      </c>
      <c r="B39" s="29"/>
      <c r="C39" s="29"/>
      <c r="D39" s="21">
        <f>31321.33-11352.45</f>
        <v>19968.88</v>
      </c>
      <c r="E39" s="22">
        <f>27354.36-9085.94</f>
        <v>18268.419999999998</v>
      </c>
      <c r="H39" s="5"/>
    </row>
    <row r="40" spans="1:8" x14ac:dyDescent="0.2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">
      <c r="A41" s="30"/>
      <c r="B41" s="29"/>
      <c r="C41" s="29"/>
      <c r="D41" s="31"/>
      <c r="E41" s="32"/>
    </row>
    <row r="42" spans="1:8" ht="15.75" customHeight="1" x14ac:dyDescent="0.2">
      <c r="A42" s="106" t="s">
        <v>29</v>
      </c>
      <c r="B42" s="107"/>
      <c r="C42" s="107"/>
      <c r="D42" s="33">
        <f>D29+D31+D35</f>
        <v>-424353.34000000008</v>
      </c>
      <c r="E42" s="34">
        <f>E29+E31+E35</f>
        <v>-453618.47</v>
      </c>
    </row>
    <row r="43" spans="1:8" x14ac:dyDescent="0.2">
      <c r="A43" s="44"/>
      <c r="B43" s="45"/>
      <c r="C43" s="45"/>
      <c r="D43" s="46"/>
      <c r="E43" s="47"/>
    </row>
    <row r="44" spans="1:8" x14ac:dyDescent="0.2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25">
      <c r="A47" s="53"/>
      <c r="B47" s="54"/>
      <c r="C47" s="54"/>
      <c r="D47" s="55"/>
      <c r="E47" s="56"/>
    </row>
    <row r="48" spans="1:8" ht="15.75" thickBot="1" x14ac:dyDescent="0.25">
      <c r="A48" s="108" t="s">
        <v>33</v>
      </c>
      <c r="B48" s="109"/>
      <c r="C48" s="57"/>
      <c r="D48" s="58">
        <f>D42+D45+D46</f>
        <v>-424353.34000000008</v>
      </c>
      <c r="E48" s="59">
        <f>E42+E45+E46</f>
        <v>-453618.47</v>
      </c>
      <c r="F48" s="60"/>
    </row>
    <row r="49" spans="1:7" x14ac:dyDescent="0.2">
      <c r="A49" s="1"/>
      <c r="B49" s="2"/>
      <c r="C49" s="2"/>
      <c r="D49" s="61"/>
      <c r="E49" s="3"/>
    </row>
    <row r="50" spans="1:7" x14ac:dyDescent="0.2">
      <c r="A50" s="6"/>
      <c r="B50" s="7"/>
      <c r="C50" s="7"/>
      <c r="D50" s="62"/>
      <c r="E50" s="8"/>
    </row>
    <row r="51" spans="1:7" x14ac:dyDescent="0.2">
      <c r="A51" s="6"/>
      <c r="B51" s="7"/>
      <c r="C51" s="7"/>
      <c r="D51" s="63"/>
      <c r="E51" s="8"/>
    </row>
    <row r="52" spans="1:7" x14ac:dyDescent="0.2">
      <c r="A52" s="81" t="s">
        <v>34</v>
      </c>
      <c r="B52" s="82"/>
      <c r="C52" s="82"/>
      <c r="D52" s="82" t="s">
        <v>35</v>
      </c>
      <c r="E52" s="83"/>
    </row>
    <row r="53" spans="1:7" x14ac:dyDescent="0.2">
      <c r="A53" s="93" t="s">
        <v>36</v>
      </c>
      <c r="B53" s="94"/>
      <c r="C53" s="94"/>
      <c r="D53" s="95" t="s">
        <v>37</v>
      </c>
      <c r="E53" s="96"/>
    </row>
    <row r="54" spans="1:7" x14ac:dyDescent="0.2">
      <c r="A54" s="64"/>
      <c r="B54" s="65"/>
      <c r="C54" s="65"/>
      <c r="D54" s="66"/>
      <c r="E54" s="67"/>
    </row>
    <row r="55" spans="1:7" x14ac:dyDescent="0.2">
      <c r="A55" s="64"/>
      <c r="B55" s="65"/>
      <c r="C55" s="65"/>
      <c r="D55" s="66"/>
      <c r="E55" s="67"/>
    </row>
    <row r="56" spans="1:7" x14ac:dyDescent="0.2">
      <c r="A56" s="97" t="s">
        <v>38</v>
      </c>
      <c r="B56" s="98"/>
      <c r="C56" s="98"/>
      <c r="D56" s="82" t="s">
        <v>39</v>
      </c>
      <c r="E56" s="83"/>
    </row>
    <row r="57" spans="1:7" x14ac:dyDescent="0.2">
      <c r="A57" s="99" t="s">
        <v>40</v>
      </c>
      <c r="B57" s="100"/>
      <c r="C57" s="100"/>
      <c r="D57" s="95" t="s">
        <v>41</v>
      </c>
      <c r="E57" s="96"/>
    </row>
    <row r="58" spans="1:7" s="71" customFormat="1" ht="15.75" x14ac:dyDescent="0.25">
      <c r="A58" s="68"/>
      <c r="B58" s="69"/>
      <c r="C58" s="69"/>
      <c r="D58" s="69"/>
      <c r="E58" s="70"/>
      <c r="G58" s="72"/>
    </row>
    <row r="59" spans="1:7" ht="18" customHeight="1" x14ac:dyDescent="0.2">
      <c r="A59" s="81"/>
      <c r="B59" s="82"/>
      <c r="C59" s="82"/>
      <c r="D59" s="82"/>
      <c r="E59" s="83"/>
      <c r="F59" s="5"/>
    </row>
    <row r="60" spans="1:7" ht="18" customHeight="1" x14ac:dyDescent="0.2">
      <c r="A60" s="84" t="s">
        <v>42</v>
      </c>
      <c r="B60" s="85"/>
      <c r="C60" s="85"/>
      <c r="D60" s="85"/>
      <c r="E60" s="86"/>
    </row>
    <row r="61" spans="1:7" ht="18" customHeight="1" x14ac:dyDescent="0.2">
      <c r="A61" s="87" t="s">
        <v>43</v>
      </c>
      <c r="B61" s="88"/>
      <c r="C61" s="88"/>
      <c r="D61" s="88"/>
      <c r="E61" s="89"/>
    </row>
    <row r="62" spans="1:7" ht="18" customHeight="1" x14ac:dyDescent="0.2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">
      <c r="A64" s="87"/>
      <c r="B64" s="88"/>
      <c r="C64" s="88"/>
      <c r="D64" s="88"/>
      <c r="E64" s="89"/>
    </row>
    <row r="65" spans="1:5" ht="18" customHeight="1" thickBot="1" x14ac:dyDescent="0.25">
      <c r="A65" s="78"/>
      <c r="B65" s="79"/>
      <c r="C65" s="79"/>
      <c r="D65" s="79"/>
      <c r="E65" s="80"/>
    </row>
    <row r="69" spans="1:5" x14ac:dyDescent="0.2">
      <c r="D69" s="76"/>
    </row>
    <row r="70" spans="1:5" x14ac:dyDescent="0.2">
      <c r="D70" s="76"/>
    </row>
    <row r="71" spans="1:5" x14ac:dyDescent="0.2">
      <c r="D71" s="76"/>
    </row>
    <row r="72" spans="1:5" x14ac:dyDescent="0.2">
      <c r="D72" s="76"/>
    </row>
    <row r="73" spans="1:5" x14ac:dyDescent="0.2">
      <c r="D73" s="76"/>
    </row>
    <row r="74" spans="1:5" x14ac:dyDescent="0.2">
      <c r="D74" s="76"/>
    </row>
    <row r="75" spans="1:5" x14ac:dyDescent="0.2">
      <c r="D75" s="76"/>
    </row>
    <row r="76" spans="1:5" x14ac:dyDescent="0.2">
      <c r="D76" s="76"/>
    </row>
    <row r="77" spans="1:5" x14ac:dyDescent="0.2">
      <c r="D77" s="76"/>
    </row>
    <row r="78" spans="1:5" x14ac:dyDescent="0.2">
      <c r="D78" s="76"/>
    </row>
    <row r="79" spans="1:5" x14ac:dyDescent="0.2">
      <c r="D79" s="76"/>
    </row>
    <row r="80" spans="1:5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ABR2022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2022-05-17T13:34:31Z</dcterms:created>
  <dcterms:modified xsi:type="dcterms:W3CDTF">2022-05-20T20:58:23Z</dcterms:modified>
</cp:coreProperties>
</file>