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56F8B36B-F3E7-4140-A758-C4FF24555F2A}" xr6:coauthVersionLast="47" xr6:coauthVersionMax="47" xr10:uidLastSave="{00000000-0000-0000-0000-000000000000}"/>
  <bookViews>
    <workbookView xWindow="216" yWindow="0" windowWidth="22944" windowHeight="12240" xr2:uid="{F7A922D1-6957-4A3C-AF2C-FC17F013B6E6}"/>
  </bookViews>
  <sheets>
    <sheet name="D R E - MAR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E34" i="1" s="1"/>
  <c r="D36" i="1"/>
  <c r="D34" i="1" s="1"/>
  <c r="E35" i="1"/>
  <c r="D35" i="1"/>
  <c r="E30" i="1"/>
  <c r="D30" i="1"/>
  <c r="D25" i="1"/>
  <c r="E22" i="1"/>
  <c r="D22" i="1"/>
  <c r="D19" i="1" s="1"/>
  <c r="E21" i="1"/>
  <c r="E19" i="1" s="1"/>
  <c r="D21" i="1"/>
  <c r="D17" i="1"/>
  <c r="D28" i="1" s="1"/>
  <c r="D41" i="1" s="1"/>
  <c r="D47" i="1" s="1"/>
  <c r="E13" i="1"/>
  <c r="E12" i="1" s="1"/>
  <c r="E17" i="1" s="1"/>
  <c r="D13" i="1"/>
  <c r="D12" i="1"/>
  <c r="E28" i="1" l="1"/>
  <c r="E41" i="1" s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<sst xmlns="http://schemas.openxmlformats.org/spreadsheetml/2006/main" count="43" uniqueCount="43">
  <si>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</si>
  <si>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</si>
  <si>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</si>
  <si>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</si>
  <si>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31 DE MARÇO DE 2024</t>
  </si>
  <si>
    <t>(Valores expressos em R$ 1,00)</t>
  </si>
  <si>
    <t>DEMONSTRAÇÃO DO RESULTADO DO PERÍODO – 01/03/2024 A 31/03/2024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</si>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</sst>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2F655E2B-A815-4C4D-83E9-408D748CD621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4043184-54EE-401F-A461-395A3A00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4808-27AD-427C-AA44-A04A11ABCE8F}">
  <dimension ref="A1:H86"/>
  <sheetViews>
    <sheetView showGridLines="0" tabSelected="1" workbookViewId="0">
      <selection activeCell="H45" sqref="H45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45352</v>
      </c>
      <c r="E11" s="23">
        <v>45323</v>
      </c>
    </row>
    <row r="12" spans="1:6" x14ac:dyDescent="0.25">
      <c r="A12" s="24" t="s">
        <v>7</v>
      </c>
      <c r="B12" s="24"/>
      <c r="C12" s="24"/>
      <c r="D12" s="25">
        <f>D13+D15+D14+D16</f>
        <v>672476.82000000007</v>
      </c>
      <c r="E12" s="26">
        <f>E13+E15+E14+E16</f>
        <v>655036.34</v>
      </c>
      <c r="F12" s="5"/>
    </row>
    <row r="13" spans="1:6" x14ac:dyDescent="0.25">
      <c r="A13" s="27"/>
      <c r="B13" s="28" t="s">
        <v>8</v>
      </c>
      <c r="C13" s="28"/>
      <c r="D13" s="29">
        <f>240652.13-81195.56</f>
        <v>159456.57</v>
      </c>
      <c r="E13" s="30">
        <f>264833.43-111758.77</f>
        <v>153074.65999999997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513020.25</v>
      </c>
      <c r="E15" s="30">
        <v>501961.68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672476.82000000007</v>
      </c>
      <c r="E17" s="26">
        <f>E12</f>
        <v>655036.34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-873600.91999999993</v>
      </c>
      <c r="E19" s="42">
        <f>E20+E21+E22+E23+E24+E25+E26+E27</f>
        <v>-863768.20999999985</v>
      </c>
    </row>
    <row r="20" spans="1:6" x14ac:dyDescent="0.25">
      <c r="A20" s="6"/>
      <c r="B20" s="43" t="s">
        <v>13</v>
      </c>
      <c r="C20" s="43"/>
      <c r="D20" s="44">
        <v>28987.52</v>
      </c>
      <c r="E20" s="45">
        <v>66358.73</v>
      </c>
    </row>
    <row r="21" spans="1:6" x14ac:dyDescent="0.25">
      <c r="A21" s="6"/>
      <c r="B21" s="43" t="s">
        <v>14</v>
      </c>
      <c r="C21" s="43"/>
      <c r="D21" s="35">
        <f>-66978.4-121665.59+320.11-121475.48+9892.9-355024.49-5298.27</f>
        <v>-660229.22</v>
      </c>
      <c r="E21" s="36">
        <f>-60946.4-126555.97+313-120893.84-362393.69-4980.7</f>
        <v>-675457.59999999986</v>
      </c>
      <c r="F21" s="5"/>
    </row>
    <row r="22" spans="1:6" x14ac:dyDescent="0.25">
      <c r="A22" s="6"/>
      <c r="B22" s="43" t="s">
        <v>15</v>
      </c>
      <c r="C22" s="43"/>
      <c r="D22" s="46">
        <f>-8871.76-23359-6848.71-6270.4-482.45-83967.02-3798.02-10820.86-18137.45-14100-2842.95-450-13259.87</f>
        <v>-193208.49</v>
      </c>
      <c r="E22" s="47">
        <f>-12239.24-45387.91-6852.64-5657.46-45.9-81587.42-9791.96-9704.19-15777.37-4109.67-70-8391.93</f>
        <v>-199615.69</v>
      </c>
      <c r="F22" s="5"/>
    </row>
    <row r="23" spans="1:6" x14ac:dyDescent="0.25">
      <c r="A23" s="6"/>
      <c r="B23" s="43" t="s">
        <v>16</v>
      </c>
      <c r="C23" s="43"/>
      <c r="D23" s="46">
        <v>-1377.19</v>
      </c>
      <c r="E23" s="47">
        <v>-3768.09</v>
      </c>
      <c r="F23" s="5"/>
    </row>
    <row r="24" spans="1:6" x14ac:dyDescent="0.25">
      <c r="A24" s="6"/>
      <c r="B24" s="43" t="s">
        <v>17</v>
      </c>
      <c r="C24" s="43"/>
      <c r="D24" s="31">
        <v>-32618.52</v>
      </c>
      <c r="E24" s="32">
        <v>-33545.519999999997</v>
      </c>
    </row>
    <row r="25" spans="1:6" x14ac:dyDescent="0.25">
      <c r="A25" s="6"/>
      <c r="B25" s="43" t="s">
        <v>18</v>
      </c>
      <c r="C25" s="43"/>
      <c r="D25" s="31">
        <f>-15164.09</f>
        <v>-15164.09</v>
      </c>
      <c r="E25" s="32">
        <v>-17754.04</v>
      </c>
    </row>
    <row r="26" spans="1:6" x14ac:dyDescent="0.25">
      <c r="A26" s="6"/>
      <c r="B26" s="43" t="s">
        <v>19</v>
      </c>
      <c r="C26" s="43"/>
      <c r="D26" s="29">
        <v>9.07</v>
      </c>
      <c r="E26" s="30">
        <v>14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-201124.09999999986</v>
      </c>
      <c r="E28" s="42">
        <f>E17+E19</f>
        <v>-208731.86999999988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48">
        <f>D31+D32</f>
        <v>0</v>
      </c>
      <c r="E30" s="49">
        <f>E31+E32</f>
        <v>-698.09</v>
      </c>
      <c r="F30" s="5"/>
    </row>
    <row r="31" spans="1:6" x14ac:dyDescent="0.25">
      <c r="A31" s="6"/>
      <c r="B31" s="50" t="s">
        <v>22</v>
      </c>
      <c r="C31" s="38"/>
      <c r="D31" s="31">
        <v>0</v>
      </c>
      <c r="E31" s="32">
        <v>-698.09</v>
      </c>
    </row>
    <row r="32" spans="1:6" x14ac:dyDescent="0.25">
      <c r="A32" s="6"/>
      <c r="B32" s="50" t="s">
        <v>23</v>
      </c>
      <c r="C32" s="38"/>
      <c r="D32" s="31">
        <v>0</v>
      </c>
      <c r="E32" s="32">
        <v>0</v>
      </c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-66493.090000000098</v>
      </c>
      <c r="E34" s="42">
        <f>SUM(E35:E39)</f>
        <v>-67910.94</v>
      </c>
    </row>
    <row r="35" spans="1:8" x14ac:dyDescent="0.25">
      <c r="A35" s="27" t="s">
        <v>25</v>
      </c>
      <c r="B35" s="28"/>
      <c r="C35" s="28"/>
      <c r="D35" s="31">
        <f>-20438.59-5309.18</f>
        <v>-25747.77</v>
      </c>
      <c r="E35" s="32">
        <f>-18438.54-5313.16</f>
        <v>-23751.7</v>
      </c>
    </row>
    <row r="36" spans="1:8" x14ac:dyDescent="0.25">
      <c r="A36" s="27" t="s">
        <v>26</v>
      </c>
      <c r="B36" s="28"/>
      <c r="C36" s="28"/>
      <c r="D36" s="31">
        <f>-149621.14+92152.15</f>
        <v>-57468.99000000002</v>
      </c>
      <c r="E36" s="32">
        <f>-135790.97+77056.36</f>
        <v>-58734.61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f>1808672.43-1791948.76</f>
        <v>16723.669999999925</v>
      </c>
      <c r="E38" s="32">
        <f>15245.24-669.87</f>
        <v>14575.369999999999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1" t="s">
        <v>30</v>
      </c>
      <c r="B41" s="51"/>
      <c r="C41" s="51"/>
      <c r="D41" s="41">
        <f>D28+D30+D34</f>
        <v>-267617.18999999994</v>
      </c>
      <c r="E41" s="42">
        <f>E28+E30+E34</f>
        <v>-277340.89999999991</v>
      </c>
    </row>
    <row r="42" spans="1:8" x14ac:dyDescent="0.25">
      <c r="A42" s="52"/>
      <c r="B42" s="53"/>
      <c r="C42" s="53"/>
      <c r="D42" s="54"/>
      <c r="E42" s="55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3">
      <c r="A46" s="57"/>
      <c r="B46" s="58"/>
      <c r="C46" s="58"/>
      <c r="D46" s="59"/>
      <c r="E46" s="60"/>
    </row>
    <row r="47" spans="1:8" ht="15.6" thickBot="1" x14ac:dyDescent="0.3">
      <c r="A47" s="61" t="s">
        <v>34</v>
      </c>
      <c r="B47" s="61"/>
      <c r="C47" s="62"/>
      <c r="D47" s="63">
        <f>D41+D44+D45</f>
        <v>-267617.18999999994</v>
      </c>
      <c r="E47" s="64">
        <f>E41+E44+E45</f>
        <v>-277340.89999999991</v>
      </c>
      <c r="F47" s="65"/>
    </row>
    <row r="48" spans="1:8" x14ac:dyDescent="0.25">
      <c r="A48" s="1"/>
      <c r="B48" s="2"/>
      <c r="C48" s="2"/>
      <c r="D48" s="66"/>
      <c r="E48" s="3"/>
    </row>
    <row r="49" spans="1:6" x14ac:dyDescent="0.25">
      <c r="A49" s="6"/>
      <c r="B49" s="7"/>
      <c r="C49" s="7"/>
      <c r="D49" s="67"/>
      <c r="E49" s="8"/>
    </row>
    <row r="50" spans="1:6" x14ac:dyDescent="0.25">
      <c r="A50" s="6"/>
      <c r="B50" s="7"/>
      <c r="C50" s="7"/>
      <c r="D50" s="68"/>
      <c r="E50" s="8"/>
    </row>
    <row r="51" spans="1:6" x14ac:dyDescent="0.25">
      <c r="A51" s="69" t="s">
        <v>35</v>
      </c>
      <c r="B51" s="69"/>
      <c r="C51" s="69"/>
      <c r="D51" s="70" t="s">
        <v>36</v>
      </c>
      <c r="E51" s="70"/>
    </row>
    <row r="52" spans="1:6" x14ac:dyDescent="0.25">
      <c r="A52" s="71" t="s">
        <v>37</v>
      </c>
      <c r="B52" s="71"/>
      <c r="C52" s="71"/>
      <c r="D52" s="72" t="s">
        <v>38</v>
      </c>
      <c r="E52" s="72"/>
    </row>
    <row r="53" spans="1:6" x14ac:dyDescent="0.25">
      <c r="A53" s="73"/>
      <c r="B53" s="74"/>
      <c r="C53" s="74"/>
      <c r="D53" s="75"/>
      <c r="E53" s="76"/>
    </row>
    <row r="54" spans="1:6" x14ac:dyDescent="0.25">
      <c r="A54" s="73"/>
      <c r="B54" s="74"/>
      <c r="C54" s="74"/>
      <c r="D54" s="75"/>
      <c r="E54" s="76"/>
    </row>
    <row r="55" spans="1:6" x14ac:dyDescent="0.25">
      <c r="A55" s="77" t="s">
        <v>39</v>
      </c>
      <c r="B55" s="78"/>
      <c r="C55" s="78"/>
      <c r="D55" s="70" t="s">
        <v>40</v>
      </c>
      <c r="E55" s="70"/>
    </row>
    <row r="56" spans="1:6" x14ac:dyDescent="0.25">
      <c r="A56" s="79" t="s">
        <v>41</v>
      </c>
      <c r="B56" s="80"/>
      <c r="C56" s="80"/>
      <c r="D56" s="72" t="s">
        <v>42</v>
      </c>
      <c r="E56" s="72"/>
    </row>
    <row r="57" spans="1:6" x14ac:dyDescent="0.25">
      <c r="A57" s="81"/>
      <c r="B57" s="82"/>
      <c r="C57" s="82"/>
      <c r="D57" s="82"/>
      <c r="E57" s="83"/>
    </row>
    <row r="58" spans="1:6" ht="18" customHeight="1" x14ac:dyDescent="0.25">
      <c r="A58" s="69"/>
      <c r="B58" s="69"/>
      <c r="C58" s="69"/>
      <c r="D58" s="70"/>
      <c r="E58" s="70"/>
      <c r="F58" s="5"/>
    </row>
    <row r="59" spans="1:6" ht="18" customHeight="1" x14ac:dyDescent="0.25">
      <c r="A59" s="77"/>
      <c r="B59" s="78"/>
      <c r="C59" s="78"/>
      <c r="D59" s="78"/>
      <c r="E59" s="84"/>
    </row>
    <row r="60" spans="1:6" ht="18" customHeight="1" x14ac:dyDescent="0.25">
      <c r="A60" s="79"/>
      <c r="B60" s="80"/>
      <c r="C60" s="80"/>
      <c r="D60" s="80"/>
      <c r="E60" s="85"/>
    </row>
    <row r="61" spans="1:6" ht="18" customHeight="1" x14ac:dyDescent="0.25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5">
      <c r="A63" s="90"/>
      <c r="B63" s="90"/>
      <c r="C63" s="90"/>
      <c r="D63" s="90"/>
      <c r="E63" s="90"/>
    </row>
    <row r="64" spans="1:6" ht="18" customHeight="1" thickBot="1" x14ac:dyDescent="0.3">
      <c r="A64" s="91"/>
      <c r="B64" s="91"/>
      <c r="C64" s="91"/>
      <c r="D64" s="91"/>
      <c r="E64" s="91"/>
    </row>
    <row r="68" spans="4:4" x14ac:dyDescent="0.25">
      <c r="D68" s="92"/>
    </row>
    <row r="69" spans="4:4" x14ac:dyDescent="0.25">
      <c r="D69" s="92"/>
    </row>
    <row r="70" spans="4:4" x14ac:dyDescent="0.25">
      <c r="D70" s="92"/>
    </row>
    <row r="71" spans="4:4" x14ac:dyDescent="0.25">
      <c r="D71" s="92"/>
    </row>
    <row r="72" spans="4:4" x14ac:dyDescent="0.25">
      <c r="D72" s="92"/>
    </row>
    <row r="73" spans="4:4" x14ac:dyDescent="0.25">
      <c r="D73" s="92"/>
    </row>
    <row r="74" spans="4:4" x14ac:dyDescent="0.25">
      <c r="D74" s="92"/>
    </row>
    <row r="75" spans="4:4" x14ac:dyDescent="0.25">
      <c r="D75" s="92"/>
    </row>
    <row r="76" spans="4:4" x14ac:dyDescent="0.25">
      <c r="D76" s="92"/>
    </row>
    <row r="77" spans="4:4" x14ac:dyDescent="0.25">
      <c r="D77" s="92"/>
    </row>
    <row r="78" spans="4:4" x14ac:dyDescent="0.25">
      <c r="D78" s="92"/>
    </row>
    <row r="79" spans="4:4" x14ac:dyDescent="0.25">
      <c r="D79" s="92"/>
    </row>
    <row r="80" spans="4:4" x14ac:dyDescent="0.25">
      <c r="D80" s="92"/>
    </row>
    <row r="81" spans="4:4" x14ac:dyDescent="0.25">
      <c r="D81" s="92"/>
    </row>
    <row r="82" spans="4:4" x14ac:dyDescent="0.25">
      <c r="D82" s="92"/>
    </row>
    <row r="83" spans="4:4" x14ac:dyDescent="0.25">
      <c r="D83" s="92"/>
    </row>
    <row r="84" spans="4:4" x14ac:dyDescent="0.25">
      <c r="D84" s="92"/>
    </row>
    <row r="85" spans="4:4" x14ac:dyDescent="0.25">
      <c r="D85" s="92"/>
    </row>
    <row r="86" spans="4:4" x14ac:dyDescent="0.25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MAR2024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2024-04-15T13:14:40Z</dcterms:created>
  <dcterms:modified xsi:type="dcterms:W3CDTF">2024-04-15T13:15:56Z</dcterms:modified>
</cp:coreProperties>
</file>