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2 DRE\"/>
    </mc:Choice>
  </mc:AlternateContent>
  <bookViews>
    <workbookView xWindow="0" yWindow="0" windowWidth="20490" windowHeight="7050"/>
  </bookViews>
  <sheets>
    <sheet name="D R E - MAR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E39" i="1"/>
  <c r="D39" i="1"/>
  <c r="E37" i="1"/>
  <c r="D37" i="1"/>
  <c r="D35" i="1" s="1"/>
  <c r="E36" i="1"/>
  <c r="E35" i="1" s="1"/>
  <c r="D36" i="1"/>
  <c r="E31" i="1"/>
  <c r="D31" i="1"/>
  <c r="D27" i="1"/>
  <c r="E26" i="1"/>
  <c r="D26" i="1"/>
  <c r="E23" i="1"/>
  <c r="D23" i="1"/>
  <c r="E22" i="1"/>
  <c r="D22" i="1"/>
  <c r="E21" i="1"/>
  <c r="D21" i="1"/>
  <c r="E20" i="1"/>
  <c r="D20" i="1"/>
  <c r="E14" i="1"/>
  <c r="D14" i="1"/>
  <c r="E13" i="1"/>
  <c r="E18" i="1" s="1"/>
  <c r="E29" i="1" s="1"/>
  <c r="D13" i="1"/>
  <c r="D18" i="1" s="1"/>
  <c r="D29" i="1" s="1"/>
  <c r="D42" i="1" s="1"/>
  <c r="D48" i="1" s="1"/>
  <c r="E42" i="1" l="1"/>
  <c r="E48" i="1" s="1"/>
</calcChain>
</file>

<file path=xl/sharedStrings.xml><?xml version="1.0" encoding="utf-8"?>
<sst xmlns="http://schemas.openxmlformats.org/spreadsheetml/2006/main" count="44" uniqueCount="44">
  <si>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</si>
  <si>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</si>
  <si>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</si>
  <si>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31 DE MARÇO DE 2022</t>
  </si>
  <si>
    <t>(Valores expressos em R$ 1,00)</t>
  </si>
  <si>
    <t>DEMONSTRAÇÃO DO RESULTADO DO PERÍODO - 01/03/2022 A 31/03/2022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</si>
  <si>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</si>
  <si>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</si>
  <si>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</si>
  <si>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</si>
  <si>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</si>
  <si>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</si>
  <si>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</si>
  <si>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</si>
  <si>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</si>
  <si>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</si>
  <si>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</si>
  <si>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</si>
  <si>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</si>
  <si>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</si>
  <si>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</si>
  <si>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</si>
  <si>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</si>
  <si>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</si>
  <si>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</si>
  <si>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</si>
  <si>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</si>
  <si>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</si>
  <si>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</si>
  <si>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</si>
  <si>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</si>
  <si>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</si>
  <si>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</si>
  <si>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</si>
  <si>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Márcio Stefanni Monteiro Morais</t>
  </si>
  <si>
    <t>Renata Kosminsky</t>
  </si>
  <si>
    <t xml:space="preserve">Diretor Presidente </t>
  </si>
  <si>
    <t>Diretora Administrativo</t>
  </si>
  <si>
    <t>Edilberto Xavier de Albuquerque Junior</t>
  </si>
  <si>
    <t>Eduardo Luiz Almeida de Queiroz</t>
  </si>
  <si>
    <t>Diretor de Operações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</si>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</sst>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11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4" fontId="11" fillId="0" borderId="4" xfId="2" applyFont="1" applyFill="1" applyBorder="1" applyAlignment="1">
      <alignment horizontal="center" vertical="center"/>
    </xf>
    <xf numFmtId="164" fontId="11" fillId="0" borderId="0" xfId="2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1631950</xdr:colOff>
      <xdr:row>1</xdr:row>
      <xdr:rowOff>0</xdr:rowOff>
    </xdr:from>
    <xdr:to>
      <xdr:col>3</xdr:col>
      <xdr:colOff>812800</xdr:colOff>
      <xdr:row>3</xdr:row>
      <xdr:rowOff>12700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96850"/>
          <a:ext cx="21653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showGridLines="0" tabSelected="1" topLeftCell="A35" zoomScaleNormal="100" workbookViewId="0">
      <selection activeCell="E50" sqref="E50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65" customWidth="1"/>
    <col min="6" max="6" width="13.87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98" t="s">
        <v>0</v>
      </c>
      <c r="B5" s="99"/>
      <c r="C5" s="99"/>
      <c r="D5" s="99"/>
      <c r="E5" s="100"/>
    </row>
    <row r="6" spans="1:6" ht="11.1" customHeight="1" x14ac:dyDescent="0.2">
      <c r="A6" s="98" t="s">
        <v>1</v>
      </c>
      <c r="B6" s="99"/>
      <c r="C6" s="99"/>
      <c r="D6" s="99"/>
      <c r="E6" s="100"/>
    </row>
    <row r="7" spans="1:6" ht="11.1" customHeight="1" x14ac:dyDescent="0.2">
      <c r="A7" s="98" t="s">
        <v>2</v>
      </c>
      <c r="B7" s="99"/>
      <c r="C7" s="99"/>
      <c r="D7" s="99"/>
      <c r="E7" s="100"/>
    </row>
    <row r="8" spans="1:6" ht="15" customHeight="1" x14ac:dyDescent="0.2">
      <c r="A8" s="101" t="s">
        <v>3</v>
      </c>
      <c r="B8" s="102"/>
      <c r="C8" s="102"/>
      <c r="D8" s="102"/>
      <c r="E8" s="103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04" t="s">
        <v>4</v>
      </c>
      <c r="B10" s="105"/>
      <c r="C10" s="105"/>
      <c r="D10" s="105"/>
      <c r="E10" s="106"/>
    </row>
    <row r="11" spans="1:6" ht="21.95" customHeight="1" thickBot="1" x14ac:dyDescent="0.25">
      <c r="A11" s="107" t="s">
        <v>5</v>
      </c>
      <c r="B11" s="108"/>
      <c r="C11" s="108"/>
      <c r="D11" s="109"/>
      <c r="E11" s="110"/>
    </row>
    <row r="12" spans="1:6" ht="14.25" customHeight="1" x14ac:dyDescent="0.25">
      <c r="A12" s="1"/>
      <c r="B12" s="2"/>
      <c r="C12" s="2"/>
      <c r="D12" s="12">
        <v>44621</v>
      </c>
      <c r="E12" s="13">
        <v>44593</v>
      </c>
    </row>
    <row r="13" spans="1:6" x14ac:dyDescent="0.2">
      <c r="A13" s="89" t="s">
        <v>6</v>
      </c>
      <c r="B13" s="90"/>
      <c r="C13" s="90"/>
      <c r="D13" s="14">
        <f>D14+D16+D15+D17</f>
        <v>941815.02</v>
      </c>
      <c r="E13" s="14">
        <f>E14+E16+E15+E17</f>
        <v>819586.07999999984</v>
      </c>
      <c r="F13" s="5"/>
    </row>
    <row r="14" spans="1:6" x14ac:dyDescent="0.2">
      <c r="A14" s="15"/>
      <c r="B14" s="16" t="s">
        <v>7</v>
      </c>
      <c r="C14" s="16"/>
      <c r="D14" s="17">
        <f>897208.99-306008.17</f>
        <v>591200.82000000007</v>
      </c>
      <c r="E14" s="17">
        <f>822201.19-214898.66</f>
        <v>607302.52999999991</v>
      </c>
    </row>
    <row r="15" spans="1:6" x14ac:dyDescent="0.2">
      <c r="A15" s="15"/>
      <c r="B15" s="18" t="s">
        <v>8</v>
      </c>
      <c r="C15" s="18"/>
      <c r="D15" s="19">
        <v>0</v>
      </c>
      <c r="E15" s="19">
        <v>0</v>
      </c>
      <c r="F15" s="5"/>
    </row>
    <row r="16" spans="1:6" x14ac:dyDescent="0.2">
      <c r="A16" s="20"/>
      <c r="B16" s="91" t="s">
        <v>9</v>
      </c>
      <c r="C16" s="91"/>
      <c r="D16" s="17">
        <v>350614.2</v>
      </c>
      <c r="E16" s="17">
        <v>212283.55</v>
      </c>
    </row>
    <row r="17" spans="1:6" ht="15" customHeight="1" x14ac:dyDescent="0.2">
      <c r="A17" s="21"/>
      <c r="B17" s="18"/>
      <c r="C17" s="18"/>
      <c r="D17" s="22"/>
      <c r="E17" s="22"/>
    </row>
    <row r="18" spans="1:6" x14ac:dyDescent="0.2">
      <c r="A18" s="23" t="s">
        <v>10</v>
      </c>
      <c r="B18" s="24"/>
      <c r="C18" s="25"/>
      <c r="D18" s="14">
        <f>D13</f>
        <v>941815.02</v>
      </c>
      <c r="E18" s="14">
        <f>E13</f>
        <v>819586.07999999984</v>
      </c>
    </row>
    <row r="19" spans="1:6" ht="8.1" customHeight="1" x14ac:dyDescent="0.2">
      <c r="A19" s="26"/>
      <c r="B19" s="25"/>
      <c r="C19" s="25"/>
      <c r="D19" s="27"/>
      <c r="E19" s="27"/>
    </row>
    <row r="20" spans="1:6" x14ac:dyDescent="0.2">
      <c r="A20" s="92" t="s">
        <v>11</v>
      </c>
      <c r="B20" s="93"/>
      <c r="C20" s="93"/>
      <c r="D20" s="28">
        <f>D21+D22+D23+D24+D25+D26+D27+D28</f>
        <v>-816480.28</v>
      </c>
      <c r="E20" s="28">
        <f>E21+E22+E23+E24+E25+E26+E27+E28</f>
        <v>-799087.09000000008</v>
      </c>
    </row>
    <row r="21" spans="1:6" x14ac:dyDescent="0.2">
      <c r="A21" s="6"/>
      <c r="B21" s="29" t="s">
        <v>12</v>
      </c>
      <c r="C21" s="29"/>
      <c r="D21" s="30">
        <f>177808.72-84927.59</f>
        <v>92881.13</v>
      </c>
      <c r="E21" s="30">
        <f>159418.87-37840.99</f>
        <v>121577.88</v>
      </c>
    </row>
    <row r="22" spans="1:6" x14ac:dyDescent="0.2">
      <c r="A22" s="6"/>
      <c r="B22" s="29" t="s">
        <v>13</v>
      </c>
      <c r="C22" s="29"/>
      <c r="D22" s="31">
        <f>-72582-80225.01+1596.21-110121.74+0.01-289082.93-1200-3138.8</f>
        <v>-554754.26</v>
      </c>
      <c r="E22" s="31">
        <f>-72582-82276.53+181.43-105841.72-289835.07-3212.56+2206.97</f>
        <v>-551359.4800000001</v>
      </c>
      <c r="F22" s="5"/>
    </row>
    <row r="23" spans="1:6" x14ac:dyDescent="0.2">
      <c r="A23" s="6"/>
      <c r="B23" s="29" t="s">
        <v>14</v>
      </c>
      <c r="C23" s="29"/>
      <c r="D23" s="31">
        <f>-9180.51-43104.59-12911.6-15697.33+8767.7-230+115-189054.2+111356.76-13600-3824.87-25651.53-56106.02+33205.5-2167-1986.34+26.91-90.61-5397.41+1542.76</f>
        <v>-223987.37999999998</v>
      </c>
      <c r="E23" s="31">
        <f>-8029.75-52438.6-16275.78-12775.05+5901.21-30-317406.31+224345.5-2337.87-24739.97-29115.88+8884.1-2167-3879.58-9879.23</f>
        <v>-239944.21000000002</v>
      </c>
      <c r="F23" s="5"/>
    </row>
    <row r="24" spans="1:6" x14ac:dyDescent="0.2">
      <c r="A24" s="6"/>
      <c r="B24" s="32" t="s">
        <v>15</v>
      </c>
      <c r="C24" s="32"/>
      <c r="D24" s="31">
        <v>-3370.84</v>
      </c>
      <c r="E24" s="31">
        <v>-3832.8</v>
      </c>
    </row>
    <row r="25" spans="1:6" x14ac:dyDescent="0.2">
      <c r="A25" s="6"/>
      <c r="B25" s="32" t="s">
        <v>16</v>
      </c>
      <c r="C25" s="32"/>
      <c r="D25" s="19">
        <v>-48131.71</v>
      </c>
      <c r="E25" s="19">
        <v>-43784.07</v>
      </c>
    </row>
    <row r="26" spans="1:6" x14ac:dyDescent="0.2">
      <c r="A26" s="6"/>
      <c r="B26" s="32" t="s">
        <v>17</v>
      </c>
      <c r="C26" s="32"/>
      <c r="D26" s="19">
        <f>-132878.6+45534.15</f>
        <v>-87344.450000000012</v>
      </c>
      <c r="E26" s="19">
        <f>-126951.19+44822.19</f>
        <v>-82129</v>
      </c>
    </row>
    <row r="27" spans="1:6" x14ac:dyDescent="0.2">
      <c r="A27" s="6"/>
      <c r="B27" s="32" t="s">
        <v>18</v>
      </c>
      <c r="C27" s="32"/>
      <c r="D27" s="17">
        <f>7858.27+368.96</f>
        <v>8227.23</v>
      </c>
      <c r="E27" s="17">
        <v>384.59</v>
      </c>
      <c r="F27" s="5"/>
    </row>
    <row r="28" spans="1:6" ht="17.25" customHeight="1" x14ac:dyDescent="0.2">
      <c r="A28" s="15"/>
      <c r="B28" s="18"/>
      <c r="C28" s="18"/>
      <c r="D28" s="19"/>
      <c r="E28" s="19"/>
    </row>
    <row r="29" spans="1:6" x14ac:dyDescent="0.2">
      <c r="A29" s="26" t="s">
        <v>19</v>
      </c>
      <c r="B29" s="25"/>
      <c r="C29" s="25"/>
      <c r="D29" s="28">
        <f>D18+D20</f>
        <v>125334.73999999999</v>
      </c>
      <c r="E29" s="28">
        <f>E18+E20</f>
        <v>20498.989999999758</v>
      </c>
      <c r="F29" s="5"/>
    </row>
    <row r="30" spans="1:6" x14ac:dyDescent="0.2">
      <c r="A30" s="26"/>
      <c r="B30" s="25"/>
      <c r="C30" s="25"/>
      <c r="D30" s="27"/>
      <c r="E30" s="27"/>
    </row>
    <row r="31" spans="1:6" x14ac:dyDescent="0.2">
      <c r="A31" s="26" t="s">
        <v>20</v>
      </c>
      <c r="B31" s="25"/>
      <c r="C31" s="25"/>
      <c r="D31" s="33">
        <f>D32+D33</f>
        <v>25.37</v>
      </c>
      <c r="E31" s="33">
        <f>E32+E33</f>
        <v>43.68</v>
      </c>
      <c r="F31" s="5"/>
    </row>
    <row r="32" spans="1:6" x14ac:dyDescent="0.2">
      <c r="A32" s="6"/>
      <c r="B32" s="34" t="s">
        <v>21</v>
      </c>
      <c r="C32" s="25"/>
      <c r="D32" s="19">
        <v>0</v>
      </c>
      <c r="E32" s="19">
        <v>-0.65</v>
      </c>
    </row>
    <row r="33" spans="1:8" x14ac:dyDescent="0.2">
      <c r="A33" s="6"/>
      <c r="B33" s="34" t="s">
        <v>22</v>
      </c>
      <c r="C33" s="25"/>
      <c r="D33" s="19">
        <v>25.37</v>
      </c>
      <c r="E33" s="19">
        <v>44.33</v>
      </c>
    </row>
    <row r="34" spans="1:8" x14ac:dyDescent="0.2">
      <c r="A34" s="15"/>
      <c r="B34" s="18"/>
      <c r="C34" s="25"/>
      <c r="D34" s="27"/>
      <c r="E34" s="27"/>
    </row>
    <row r="35" spans="1:8" x14ac:dyDescent="0.2">
      <c r="A35" s="26" t="s">
        <v>23</v>
      </c>
      <c r="B35" s="25"/>
      <c r="C35" s="25"/>
      <c r="D35" s="28">
        <f>SUM(D36:D40)</f>
        <v>-578978.57999999996</v>
      </c>
      <c r="E35" s="28">
        <f>SUM(E36:E40)</f>
        <v>-317901.18000000005</v>
      </c>
    </row>
    <row r="36" spans="1:8" x14ac:dyDescent="0.2">
      <c r="A36" s="15" t="s">
        <v>24</v>
      </c>
      <c r="B36" s="18"/>
      <c r="C36" s="18"/>
      <c r="D36" s="19">
        <f>-174643.8-5964.08</f>
        <v>-180607.87999999998</v>
      </c>
      <c r="E36" s="19">
        <f>-118149.43-6013.59</f>
        <v>-124163.01999999999</v>
      </c>
    </row>
    <row r="37" spans="1:8" x14ac:dyDescent="0.2">
      <c r="A37" s="15" t="s">
        <v>25</v>
      </c>
      <c r="B37" s="18"/>
      <c r="C37" s="18"/>
      <c r="D37" s="19">
        <f>-417224.9+585.78</f>
        <v>-416639.12</v>
      </c>
      <c r="E37" s="19">
        <f>-283967.04+645.91</f>
        <v>-283321.13</v>
      </c>
      <c r="H37" s="5"/>
    </row>
    <row r="38" spans="1:8" x14ac:dyDescent="0.2">
      <c r="A38" s="15" t="s">
        <v>26</v>
      </c>
      <c r="B38" s="18"/>
      <c r="C38" s="18"/>
      <c r="D38" s="19">
        <v>0</v>
      </c>
      <c r="E38" s="19">
        <v>0</v>
      </c>
      <c r="H38" s="5"/>
    </row>
    <row r="39" spans="1:8" x14ac:dyDescent="0.2">
      <c r="A39" s="15" t="s">
        <v>27</v>
      </c>
      <c r="B39" s="25"/>
      <c r="C39" s="25"/>
      <c r="D39" s="19">
        <f>27354.36-9085.94</f>
        <v>18268.419999999998</v>
      </c>
      <c r="E39" s="19">
        <f>108888.87-19305.9</f>
        <v>89582.97</v>
      </c>
      <c r="H39" s="5"/>
    </row>
    <row r="40" spans="1:8" x14ac:dyDescent="0.2">
      <c r="A40" s="15" t="s">
        <v>28</v>
      </c>
      <c r="B40" s="25"/>
      <c r="C40" s="25"/>
      <c r="D40" s="19">
        <v>0</v>
      </c>
      <c r="E40" s="19">
        <v>0</v>
      </c>
    </row>
    <row r="41" spans="1:8" x14ac:dyDescent="0.2">
      <c r="A41" s="26"/>
      <c r="B41" s="25"/>
      <c r="C41" s="25"/>
      <c r="D41" s="27"/>
      <c r="E41" s="27"/>
    </row>
    <row r="42" spans="1:8" ht="15.75" customHeight="1" x14ac:dyDescent="0.2">
      <c r="A42" s="94" t="s">
        <v>29</v>
      </c>
      <c r="B42" s="95"/>
      <c r="C42" s="95"/>
      <c r="D42" s="28">
        <f>D29+D31+D35</f>
        <v>-453618.47</v>
      </c>
      <c r="E42" s="28">
        <f>E29+E31+E35</f>
        <v>-297358.5100000003</v>
      </c>
    </row>
    <row r="43" spans="1:8" x14ac:dyDescent="0.2">
      <c r="A43" s="35"/>
      <c r="B43" s="36"/>
      <c r="C43" s="36"/>
      <c r="D43" s="37"/>
      <c r="E43" s="37"/>
    </row>
    <row r="44" spans="1:8" x14ac:dyDescent="0.2">
      <c r="A44" s="38" t="s">
        <v>30</v>
      </c>
      <c r="B44" s="39"/>
      <c r="C44" s="39"/>
      <c r="D44" s="28">
        <f>D45+D46</f>
        <v>0</v>
      </c>
      <c r="E44" s="28">
        <f>E45+E46</f>
        <v>0</v>
      </c>
    </row>
    <row r="45" spans="1:8" x14ac:dyDescent="0.2">
      <c r="A45" s="40" t="s">
        <v>31</v>
      </c>
      <c r="B45" s="41"/>
      <c r="C45" s="41"/>
      <c r="D45" s="19">
        <v>0</v>
      </c>
      <c r="E45" s="19">
        <v>0</v>
      </c>
    </row>
    <row r="46" spans="1:8" x14ac:dyDescent="0.2">
      <c r="A46" s="15" t="s">
        <v>32</v>
      </c>
      <c r="B46" s="42"/>
      <c r="C46" s="42"/>
      <c r="D46" s="19">
        <v>0</v>
      </c>
      <c r="E46" s="19">
        <v>0</v>
      </c>
      <c r="F46" s="5"/>
    </row>
    <row r="47" spans="1:8" ht="8.1" customHeight="1" thickBot="1" x14ac:dyDescent="0.25">
      <c r="A47" s="43"/>
      <c r="B47" s="44"/>
      <c r="C47" s="44"/>
      <c r="D47" s="45"/>
      <c r="E47" s="45"/>
    </row>
    <row r="48" spans="1:8" ht="15.75" thickBot="1" x14ac:dyDescent="0.25">
      <c r="A48" s="96" t="s">
        <v>33</v>
      </c>
      <c r="B48" s="97"/>
      <c r="C48" s="46"/>
      <c r="D48" s="47">
        <f>D42+D45+D46</f>
        <v>-453618.47</v>
      </c>
      <c r="E48" s="47">
        <f>E42+E45+E46</f>
        <v>-297358.5100000003</v>
      </c>
      <c r="F48" s="48"/>
    </row>
    <row r="49" spans="1:7" x14ac:dyDescent="0.2">
      <c r="A49" s="1"/>
      <c r="B49" s="2"/>
      <c r="C49" s="2"/>
      <c r="D49" s="49"/>
      <c r="E49" s="3"/>
    </row>
    <row r="50" spans="1:7" x14ac:dyDescent="0.2">
      <c r="A50" s="6"/>
      <c r="B50" s="7"/>
      <c r="C50" s="7"/>
      <c r="D50" s="50"/>
      <c r="E50" s="8"/>
    </row>
    <row r="51" spans="1:7" x14ac:dyDescent="0.2">
      <c r="A51" s="6"/>
      <c r="B51" s="7"/>
      <c r="C51" s="7"/>
      <c r="D51" s="51"/>
      <c r="E51" s="8"/>
    </row>
    <row r="52" spans="1:7" x14ac:dyDescent="0.2">
      <c r="A52" s="69" t="s">
        <v>34</v>
      </c>
      <c r="B52" s="70"/>
      <c r="C52" s="70"/>
      <c r="D52" s="70" t="s">
        <v>35</v>
      </c>
      <c r="E52" s="71"/>
    </row>
    <row r="53" spans="1:7" x14ac:dyDescent="0.2">
      <c r="A53" s="81" t="s">
        <v>36</v>
      </c>
      <c r="B53" s="82"/>
      <c r="C53" s="82"/>
      <c r="D53" s="83" t="s">
        <v>37</v>
      </c>
      <c r="E53" s="84"/>
    </row>
    <row r="54" spans="1:7" x14ac:dyDescent="0.2">
      <c r="A54" s="52"/>
      <c r="B54" s="53"/>
      <c r="C54" s="53"/>
      <c r="D54" s="54"/>
      <c r="E54" s="55"/>
    </row>
    <row r="55" spans="1:7" x14ac:dyDescent="0.2">
      <c r="A55" s="52"/>
      <c r="B55" s="53"/>
      <c r="C55" s="53"/>
      <c r="D55" s="54"/>
      <c r="E55" s="55"/>
    </row>
    <row r="56" spans="1:7" x14ac:dyDescent="0.2">
      <c r="A56" s="85" t="s">
        <v>38</v>
      </c>
      <c r="B56" s="86"/>
      <c r="C56" s="86"/>
      <c r="D56" s="70" t="s">
        <v>39</v>
      </c>
      <c r="E56" s="71"/>
    </row>
    <row r="57" spans="1:7" x14ac:dyDescent="0.2">
      <c r="A57" s="87" t="s">
        <v>40</v>
      </c>
      <c r="B57" s="88"/>
      <c r="C57" s="88"/>
      <c r="D57" s="83" t="s">
        <v>41</v>
      </c>
      <c r="E57" s="84"/>
    </row>
    <row r="58" spans="1:7" s="59" customFormat="1" ht="15.75" x14ac:dyDescent="0.25">
      <c r="A58" s="56"/>
      <c r="B58" s="57"/>
      <c r="C58" s="57"/>
      <c r="D58" s="57"/>
      <c r="E58" s="58"/>
      <c r="G58" s="60"/>
    </row>
    <row r="59" spans="1:7" ht="18" customHeight="1" x14ac:dyDescent="0.2">
      <c r="A59" s="69"/>
      <c r="B59" s="70"/>
      <c r="C59" s="70"/>
      <c r="D59" s="70"/>
      <c r="E59" s="71"/>
      <c r="F59" s="5"/>
    </row>
    <row r="60" spans="1:7" ht="18" customHeight="1" x14ac:dyDescent="0.2">
      <c r="A60" s="72" t="s">
        <v>42</v>
      </c>
      <c r="B60" s="73"/>
      <c r="C60" s="73"/>
      <c r="D60" s="73"/>
      <c r="E60" s="74"/>
    </row>
    <row r="61" spans="1:7" ht="18" customHeight="1" x14ac:dyDescent="0.2">
      <c r="A61" s="75" t="s">
        <v>43</v>
      </c>
      <c r="B61" s="76"/>
      <c r="C61" s="76"/>
      <c r="D61" s="76"/>
      <c r="E61" s="77"/>
    </row>
    <row r="62" spans="1:7" ht="18" customHeight="1" x14ac:dyDescent="0.2">
      <c r="A62" s="61"/>
      <c r="B62" s="62"/>
      <c r="C62" s="62"/>
      <c r="D62" s="62"/>
      <c r="E62" s="63"/>
    </row>
    <row r="63" spans="1:7" ht="18" customHeight="1" x14ac:dyDescent="0.25">
      <c r="A63" s="78"/>
      <c r="B63" s="79"/>
      <c r="C63" s="79"/>
      <c r="D63" s="79"/>
      <c r="E63" s="80"/>
    </row>
    <row r="64" spans="1:7" ht="13.5" customHeight="1" x14ac:dyDescent="0.2">
      <c r="A64" s="75"/>
      <c r="B64" s="76"/>
      <c r="C64" s="76"/>
      <c r="D64" s="76"/>
      <c r="E64" s="77"/>
    </row>
    <row r="65" spans="1:5" ht="18" customHeight="1" thickBot="1" x14ac:dyDescent="0.25">
      <c r="A65" s="66"/>
      <c r="B65" s="67"/>
      <c r="C65" s="67"/>
      <c r="D65" s="67"/>
      <c r="E65" s="68"/>
    </row>
    <row r="69" spans="1:5" x14ac:dyDescent="0.2">
      <c r="D69" s="64"/>
    </row>
    <row r="70" spans="1:5" x14ac:dyDescent="0.2">
      <c r="D70" s="64"/>
    </row>
    <row r="71" spans="1:5" x14ac:dyDescent="0.2">
      <c r="D71" s="64"/>
    </row>
    <row r="72" spans="1:5" x14ac:dyDescent="0.2">
      <c r="D72" s="64"/>
    </row>
    <row r="73" spans="1:5" x14ac:dyDescent="0.2">
      <c r="D73" s="64"/>
    </row>
    <row r="74" spans="1:5" x14ac:dyDescent="0.2">
      <c r="D74" s="64"/>
    </row>
    <row r="75" spans="1:5" x14ac:dyDescent="0.2">
      <c r="D75" s="64"/>
    </row>
    <row r="76" spans="1:5" x14ac:dyDescent="0.2">
      <c r="D76" s="64"/>
    </row>
    <row r="77" spans="1:5" x14ac:dyDescent="0.2">
      <c r="D77" s="64"/>
    </row>
    <row r="78" spans="1:5" x14ac:dyDescent="0.2">
      <c r="D78" s="64"/>
    </row>
    <row r="79" spans="1:5" x14ac:dyDescent="0.2">
      <c r="D79" s="64"/>
    </row>
    <row r="80" spans="1:5" x14ac:dyDescent="0.2">
      <c r="D80" s="64"/>
    </row>
    <row r="81" spans="4:4" x14ac:dyDescent="0.2">
      <c r="D81" s="64"/>
    </row>
    <row r="82" spans="4:4" x14ac:dyDescent="0.2">
      <c r="D82" s="64"/>
    </row>
    <row r="83" spans="4:4" x14ac:dyDescent="0.2">
      <c r="D83" s="64"/>
    </row>
    <row r="84" spans="4:4" x14ac:dyDescent="0.2">
      <c r="D84" s="64"/>
    </row>
    <row r="85" spans="4:4" x14ac:dyDescent="0.2">
      <c r="D85" s="64"/>
    </row>
    <row r="86" spans="4:4" x14ac:dyDescent="0.2">
      <c r="D86" s="64"/>
    </row>
    <row r="87" spans="4:4" x14ac:dyDescent="0.2">
      <c r="D87" s="64"/>
    </row>
  </sheetData>
  <mergeCells count="26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65:E65"/>
    <mergeCell ref="A59:C59"/>
    <mergeCell ref="D59:E59"/>
    <mergeCell ref="A60:E60"/>
    <mergeCell ref="A61:E61"/>
    <mergeCell ref="A63:E63"/>
    <mergeCell ref="A64:E64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MAR2022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2022-04-14T17:25:09Z</dcterms:created>
  <dcterms:modified xsi:type="dcterms:W3CDTF">2022-05-20T21:00:23Z</dcterms:modified>
</cp:coreProperties>
</file>