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GECON-Compartilha\LAI - PORTAL DA TRANSPARENCIA\2020\"/>
    </mc:Choice>
  </mc:AlternateContent>
  <bookViews>
    <workbookView xWindow="0" yWindow="0" windowWidth="20490" windowHeight="7455"/>
  </bookViews>
  <sheets>
    <sheet name="D R E - FEV202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D38" i="1"/>
  <c r="E36" i="1"/>
  <c r="D36" i="1"/>
  <c r="D35" i="1" s="1"/>
  <c r="E35" i="1"/>
  <c r="E31" i="1"/>
  <c r="D31" i="1"/>
  <c r="D26" i="1"/>
  <c r="D24" i="1"/>
  <c r="E23" i="1"/>
  <c r="D23" i="1"/>
  <c r="E22" i="1"/>
  <c r="E20" i="1" s="1"/>
  <c r="E29" i="1" s="1"/>
  <c r="E41" i="1" s="1"/>
  <c r="E47" i="1" s="1"/>
  <c r="D22" i="1"/>
  <c r="D21" i="1"/>
  <c r="D20" i="1" s="1"/>
  <c r="E18" i="1"/>
  <c r="D18" i="1"/>
  <c r="D14" i="1"/>
  <c r="E13" i="1"/>
  <c r="D13" i="1"/>
  <c r="E12" i="1"/>
  <c r="D12" i="1"/>
  <c r="D29" i="1" l="1"/>
  <c r="D41" i="1" s="1"/>
  <c r="D47" i="1" s="1"/>
</calcChain>
</file>

<file path=xl/sharedStrings.xml><?xml version="1.0" encoding="utf-8"?>
<sst xmlns="http://schemas.openxmlformats.org/spreadsheetml/2006/main" count="43" uniqueCount="43">
  <si>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</si>
  <si>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</si>
  <si>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</si>
  <si>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29 FEVEREIRO 2020</t>
  </si>
  <si>
    <t>(Valores expressos em R$ 1,00)</t>
  </si>
  <si>
    <t>DEMONSTRAÇÃO DO RESULTADO DO PERÍODO - 01/02/2020 A 29/02/2020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</si>
  <si>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</si>
  <si>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</si>
  <si>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</si>
  <si>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</si>
  <si>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</si>
  <si>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</si>
  <si>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</si>
  <si>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</si>
  <si>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</si>
  <si>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</si>
  <si>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</si>
  <si>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FINEP/BNB/BNDES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</si>
  <si>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</si>
  <si>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</si>
  <si>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</si>
  <si>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</si>
  <si>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</si>
  <si>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</si>
  <si>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</si>
  <si>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</si>
  <si>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</si>
  <si>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</si>
  <si>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</si>
  <si>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</si>
  <si>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</si>
  <si>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</si>
  <si>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</si>
  <si>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Marcelo Andrade Bezerra Barros</t>
  </si>
  <si>
    <t>Elly Anderson Teodosio da Silva</t>
  </si>
  <si>
    <t>Diretor Presidente</t>
  </si>
  <si>
    <t>Diretor Administrativo</t>
  </si>
  <si>
    <t>Leonardo Angelo de Souza Santos</t>
  </si>
  <si>
    <t>Eduardo Luiz Almeida de Queiroz</t>
  </si>
  <si>
    <t>Diretor de Negócios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</si>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</sst>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1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0" xfId="2" applyFont="1" applyFill="1" applyBorder="1" applyAlignment="1">
      <alignment horizontal="left"/>
    </xf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4" fillId="2" borderId="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164" fontId="11" fillId="2" borderId="4" xfId="2" applyFont="1" applyFill="1" applyBorder="1" applyAlignment="1">
      <alignment vertical="top"/>
    </xf>
    <xf numFmtId="164" fontId="11" fillId="2" borderId="0" xfId="2" applyFont="1" applyFill="1" applyBorder="1" applyAlignment="1">
      <alignment vertical="top"/>
    </xf>
    <xf numFmtId="164" fontId="11" fillId="2" borderId="5" xfId="2" applyFont="1" applyFill="1" applyBorder="1" applyAlignment="1">
      <alignment vertical="top"/>
    </xf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164" fontId="2" fillId="2" borderId="0" xfId="2" applyFill="1"/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1476375</xdr:colOff>
      <xdr:row>0</xdr:row>
      <xdr:rowOff>95250</xdr:rowOff>
    </xdr:from>
    <xdr:to>
      <xdr:col>2</xdr:col>
      <xdr:colOff>2943225</xdr:colOff>
      <xdr:row>3</xdr:row>
      <xdr:rowOff>19050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95250"/>
          <a:ext cx="1466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-Compartilha/CONTABILIZA&#199;&#213;ES/Balancete%20-%202020/02-FEV-2020/BALANCETE%20PATRIMONIAL%20FEV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te FEV2020"/>
      <sheetName val="D R E - FEV2020"/>
    </sheetNames>
    <sheetDataSet>
      <sheetData sheetId="0">
        <row r="13">
          <cell r="G13">
            <v>43862</v>
          </cell>
          <cell r="H13">
            <v>43831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abSelected="1" zoomScale="80" zoomScaleNormal="80" workbookViewId="0">
      <selection activeCell="I56" sqref="I56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120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9" t="s">
        <v>0</v>
      </c>
      <c r="B5" s="10"/>
      <c r="C5" s="10"/>
      <c r="D5" s="10"/>
      <c r="E5" s="11"/>
    </row>
    <row r="6" spans="1:6" ht="11.1" customHeight="1" x14ac:dyDescent="0.2">
      <c r="A6" s="9" t="s">
        <v>1</v>
      </c>
      <c r="B6" s="10"/>
      <c r="C6" s="10"/>
      <c r="D6" s="10"/>
      <c r="E6" s="11"/>
    </row>
    <row r="7" spans="1:6" ht="11.1" customHeight="1" x14ac:dyDescent="0.2">
      <c r="A7" s="9" t="s">
        <v>2</v>
      </c>
      <c r="B7" s="10"/>
      <c r="C7" s="10"/>
      <c r="D7" s="10"/>
      <c r="E7" s="11"/>
    </row>
    <row r="8" spans="1:6" ht="15" customHeight="1" x14ac:dyDescent="0.2">
      <c r="A8" s="12" t="s">
        <v>3</v>
      </c>
      <c r="B8" s="13"/>
      <c r="C8" s="13"/>
      <c r="D8" s="13"/>
      <c r="E8" s="14"/>
    </row>
    <row r="9" spans="1:6" ht="8.1" customHeight="1" thickBot="1" x14ac:dyDescent="0.25">
      <c r="A9" s="15"/>
      <c r="B9" s="16"/>
      <c r="C9" s="16"/>
      <c r="D9" s="16"/>
      <c r="E9" s="17"/>
    </row>
    <row r="10" spans="1:6" ht="17.25" customHeight="1" thickBot="1" x14ac:dyDescent="0.25">
      <c r="A10" s="18" t="s">
        <v>4</v>
      </c>
      <c r="B10" s="19"/>
      <c r="C10" s="19"/>
      <c r="D10" s="19"/>
      <c r="E10" s="20"/>
    </row>
    <row r="11" spans="1:6" ht="21.95" customHeight="1" thickBot="1" x14ac:dyDescent="0.25">
      <c r="A11" s="21" t="s">
        <v>5</v>
      </c>
      <c r="B11" s="22"/>
      <c r="C11" s="22"/>
      <c r="D11" s="23"/>
      <c r="E11" s="24"/>
    </row>
    <row r="12" spans="1:6" ht="14.25" customHeight="1" x14ac:dyDescent="0.25">
      <c r="A12" s="1"/>
      <c r="B12" s="2"/>
      <c r="C12" s="2"/>
      <c r="D12" s="25">
        <f>'[1]Balancete FEV2020'!G13</f>
        <v>43862</v>
      </c>
      <c r="E12" s="26">
        <f>'[1]Balancete FEV2020'!H13</f>
        <v>43831</v>
      </c>
    </row>
    <row r="13" spans="1:6" x14ac:dyDescent="0.2">
      <c r="A13" s="27" t="s">
        <v>6</v>
      </c>
      <c r="B13" s="28"/>
      <c r="C13" s="28"/>
      <c r="D13" s="29">
        <f>D14+D16+D15+D17</f>
        <v>564751.87999999989</v>
      </c>
      <c r="E13" s="30">
        <f>E14+E16+E15+E17</f>
        <v>651604.29</v>
      </c>
      <c r="F13" s="5"/>
    </row>
    <row r="14" spans="1:6" x14ac:dyDescent="0.2">
      <c r="A14" s="31"/>
      <c r="B14" s="32" t="s">
        <v>7</v>
      </c>
      <c r="C14" s="32"/>
      <c r="D14" s="33">
        <f>1114050.66-601680.29</f>
        <v>512370.36999999988</v>
      </c>
      <c r="E14" s="34">
        <v>569072.14</v>
      </c>
    </row>
    <row r="15" spans="1:6" x14ac:dyDescent="0.2">
      <c r="A15" s="31"/>
      <c r="B15" s="35" t="s">
        <v>8</v>
      </c>
      <c r="C15" s="35"/>
      <c r="D15" s="36">
        <v>0</v>
      </c>
      <c r="E15" s="37">
        <v>0</v>
      </c>
      <c r="F15" s="5"/>
    </row>
    <row r="16" spans="1:6" x14ac:dyDescent="0.2">
      <c r="A16" s="38"/>
      <c r="B16" s="39" t="s">
        <v>9</v>
      </c>
      <c r="C16" s="39"/>
      <c r="D16" s="33">
        <v>52381.51</v>
      </c>
      <c r="E16" s="34">
        <v>82532.149999999994</v>
      </c>
    </row>
    <row r="17" spans="1:6" ht="15" customHeight="1" x14ac:dyDescent="0.2">
      <c r="A17" s="40"/>
      <c r="B17" s="35"/>
      <c r="C17" s="35"/>
      <c r="D17" s="41"/>
      <c r="E17" s="42"/>
    </row>
    <row r="18" spans="1:6" x14ac:dyDescent="0.2">
      <c r="A18" s="43" t="s">
        <v>10</v>
      </c>
      <c r="B18" s="44"/>
      <c r="C18" s="45"/>
      <c r="D18" s="29">
        <f>D13</f>
        <v>564751.87999999989</v>
      </c>
      <c r="E18" s="30">
        <f>E13</f>
        <v>651604.29</v>
      </c>
    </row>
    <row r="19" spans="1:6" ht="8.1" customHeight="1" x14ac:dyDescent="0.2">
      <c r="A19" s="46"/>
      <c r="B19" s="45"/>
      <c r="C19" s="45"/>
      <c r="D19" s="47"/>
      <c r="E19" s="48"/>
    </row>
    <row r="20" spans="1:6" x14ac:dyDescent="0.2">
      <c r="A20" s="49" t="s">
        <v>11</v>
      </c>
      <c r="B20" s="50"/>
      <c r="C20" s="50"/>
      <c r="D20" s="51">
        <f>D21+D22+D23+D24+D25+D26+D27+D28</f>
        <v>-576951.26</v>
      </c>
      <c r="E20" s="52">
        <f>E21+E22+E23+E24+E25+E26+E27+E28</f>
        <v>-585110.73</v>
      </c>
    </row>
    <row r="21" spans="1:6" x14ac:dyDescent="0.2">
      <c r="A21" s="6"/>
      <c r="B21" s="53" t="s">
        <v>12</v>
      </c>
      <c r="C21" s="53"/>
      <c r="D21" s="54">
        <f>112377.66-42259.53</f>
        <v>70118.13</v>
      </c>
      <c r="E21" s="55">
        <v>97267.43</v>
      </c>
    </row>
    <row r="22" spans="1:6" x14ac:dyDescent="0.2">
      <c r="A22" s="6"/>
      <c r="B22" s="53" t="s">
        <v>13</v>
      </c>
      <c r="C22" s="53"/>
      <c r="D22" s="56">
        <f>-77177-33818.46+82.78-71729.84-146335.78-2629.17</f>
        <v>-331607.46999999997</v>
      </c>
      <c r="E22" s="57">
        <f>-77177-31258.57-71722.36-148731.42-2975.85</f>
        <v>-331865.19999999995</v>
      </c>
      <c r="F22" s="5"/>
    </row>
    <row r="23" spans="1:6" x14ac:dyDescent="0.2">
      <c r="A23" s="6"/>
      <c r="B23" s="53" t="s">
        <v>14</v>
      </c>
      <c r="C23" s="53"/>
      <c r="D23" s="56">
        <f>-7069.71-31090.06-9536.69-7767.91-114551.34+107500.83-10000+4000-381.6-13127.06-18426.32-171543.18+25153.94-4974.45+531.76-1887.28-6247.37+1031.86</f>
        <v>-258384.58000000005</v>
      </c>
      <c r="E23" s="57">
        <f>-5963.98-31090.06-10678.38-7098.91-548-7163.03-2430.22-17586.67-18540.7-171545.18-6359.25-524.6-8440.76</f>
        <v>-287969.74</v>
      </c>
    </row>
    <row r="24" spans="1:6" x14ac:dyDescent="0.2">
      <c r="A24" s="6"/>
      <c r="B24" s="58" t="s">
        <v>15</v>
      </c>
      <c r="C24" s="58"/>
      <c r="D24" s="56">
        <f>-4720.84</f>
        <v>-4720.84</v>
      </c>
      <c r="E24" s="57">
        <v>-4940.28</v>
      </c>
    </row>
    <row r="25" spans="1:6" x14ac:dyDescent="0.2">
      <c r="A25" s="6"/>
      <c r="B25" s="58" t="s">
        <v>16</v>
      </c>
      <c r="C25" s="58"/>
      <c r="D25" s="36">
        <v>-29558.41</v>
      </c>
      <c r="E25" s="37">
        <v>-34858.21</v>
      </c>
    </row>
    <row r="26" spans="1:6" x14ac:dyDescent="0.2">
      <c r="A26" s="6"/>
      <c r="B26" s="58" t="s">
        <v>17</v>
      </c>
      <c r="C26" s="58"/>
      <c r="D26" s="36">
        <f>-98878.81+75329.06</f>
        <v>-23549.75</v>
      </c>
      <c r="E26" s="37">
        <v>-23511.919999999998</v>
      </c>
    </row>
    <row r="27" spans="1:6" x14ac:dyDescent="0.2">
      <c r="A27" s="6"/>
      <c r="B27" s="58" t="s">
        <v>18</v>
      </c>
      <c r="C27" s="58"/>
      <c r="D27" s="33">
        <v>751.66</v>
      </c>
      <c r="E27" s="34">
        <v>767.19</v>
      </c>
      <c r="F27" s="5"/>
    </row>
    <row r="28" spans="1:6" ht="17.25" customHeight="1" x14ac:dyDescent="0.2">
      <c r="A28" s="31"/>
      <c r="B28" s="35"/>
      <c r="C28" s="35"/>
      <c r="D28" s="36">
        <v>0</v>
      </c>
      <c r="E28" s="37">
        <v>0</v>
      </c>
    </row>
    <row r="29" spans="1:6" x14ac:dyDescent="0.2">
      <c r="A29" s="46" t="s">
        <v>19</v>
      </c>
      <c r="B29" s="45"/>
      <c r="C29" s="45"/>
      <c r="D29" s="51">
        <f>D18+D20</f>
        <v>-12199.380000000121</v>
      </c>
      <c r="E29" s="52">
        <f>E18+E20</f>
        <v>66493.560000000056</v>
      </c>
      <c r="F29" s="5"/>
    </row>
    <row r="30" spans="1:6" x14ac:dyDescent="0.2">
      <c r="A30" s="46"/>
      <c r="B30" s="45"/>
      <c r="C30" s="45"/>
      <c r="D30" s="47"/>
      <c r="E30" s="48"/>
    </row>
    <row r="31" spans="1:6" x14ac:dyDescent="0.2">
      <c r="A31" s="46" t="s">
        <v>20</v>
      </c>
      <c r="B31" s="45"/>
      <c r="C31" s="45"/>
      <c r="D31" s="59">
        <f>D32+D33</f>
        <v>43.01</v>
      </c>
      <c r="E31" s="60">
        <f>E32+E33</f>
        <v>0</v>
      </c>
      <c r="F31" s="5"/>
    </row>
    <row r="32" spans="1:6" x14ac:dyDescent="0.2">
      <c r="A32" s="6"/>
      <c r="B32" s="61" t="s">
        <v>21</v>
      </c>
      <c r="C32" s="45"/>
      <c r="D32" s="36">
        <v>0</v>
      </c>
      <c r="E32" s="37">
        <v>0</v>
      </c>
    </row>
    <row r="33" spans="1:8" x14ac:dyDescent="0.2">
      <c r="A33" s="6"/>
      <c r="B33" s="61" t="s">
        <v>22</v>
      </c>
      <c r="C33" s="45"/>
      <c r="D33" s="36">
        <v>43.01</v>
      </c>
      <c r="E33" s="37">
        <v>0</v>
      </c>
    </row>
    <row r="34" spans="1:8" x14ac:dyDescent="0.2">
      <c r="A34" s="31"/>
      <c r="B34" s="35"/>
      <c r="C34" s="45"/>
      <c r="D34" s="47"/>
      <c r="E34" s="48"/>
    </row>
    <row r="35" spans="1:8" x14ac:dyDescent="0.2">
      <c r="A35" s="46" t="s">
        <v>23</v>
      </c>
      <c r="B35" s="45"/>
      <c r="C35" s="45"/>
      <c r="D35" s="51">
        <f>D36+D37+D38+D39</f>
        <v>32617.940000000002</v>
      </c>
      <c r="E35" s="52">
        <f>E36+E37+E38+E39</f>
        <v>-165136.01</v>
      </c>
    </row>
    <row r="36" spans="1:8" x14ac:dyDescent="0.2">
      <c r="A36" s="31" t="s">
        <v>24</v>
      </c>
      <c r="B36" s="35"/>
      <c r="C36" s="35"/>
      <c r="D36" s="36">
        <f>-51362.02-3109.15</f>
        <v>-54471.17</v>
      </c>
      <c r="E36" s="37">
        <f>-51362.01-3109.31</f>
        <v>-54471.32</v>
      </c>
    </row>
    <row r="37" spans="1:8" x14ac:dyDescent="0.2">
      <c r="A37" s="31" t="s">
        <v>25</v>
      </c>
      <c r="B37" s="35"/>
      <c r="C37" s="35"/>
      <c r="D37" s="36">
        <v>-177742.38</v>
      </c>
      <c r="E37" s="37">
        <v>-117600.3</v>
      </c>
      <c r="H37" s="5"/>
    </row>
    <row r="38" spans="1:8" x14ac:dyDescent="0.2">
      <c r="A38" s="31" t="s">
        <v>26</v>
      </c>
      <c r="B38" s="45"/>
      <c r="C38" s="45"/>
      <c r="D38" s="36">
        <f>306193.22-41361.73</f>
        <v>264831.49</v>
      </c>
      <c r="E38" s="37">
        <v>6935.61</v>
      </c>
      <c r="H38" s="5"/>
    </row>
    <row r="39" spans="1:8" x14ac:dyDescent="0.2">
      <c r="A39" s="31" t="s">
        <v>27</v>
      </c>
      <c r="B39" s="45"/>
      <c r="C39" s="45"/>
      <c r="D39" s="36">
        <v>0</v>
      </c>
      <c r="E39" s="37">
        <v>0</v>
      </c>
    </row>
    <row r="40" spans="1:8" x14ac:dyDescent="0.2">
      <c r="A40" s="46"/>
      <c r="B40" s="45"/>
      <c r="C40" s="45"/>
      <c r="D40" s="47"/>
      <c r="E40" s="48"/>
    </row>
    <row r="41" spans="1:8" ht="15.75" customHeight="1" x14ac:dyDescent="0.2">
      <c r="A41" s="62" t="s">
        <v>28</v>
      </c>
      <c r="B41" s="63"/>
      <c r="C41" s="63"/>
      <c r="D41" s="51">
        <f>D29+D31+D35</f>
        <v>20461.569999999883</v>
      </c>
      <c r="E41" s="52">
        <f>E29+E31+E35</f>
        <v>-98642.449999999953</v>
      </c>
    </row>
    <row r="42" spans="1:8" x14ac:dyDescent="0.2">
      <c r="A42" s="64"/>
      <c r="B42" s="65"/>
      <c r="C42" s="65"/>
      <c r="D42" s="66"/>
      <c r="E42" s="67"/>
    </row>
    <row r="43" spans="1:8" x14ac:dyDescent="0.2">
      <c r="A43" s="68" t="s">
        <v>29</v>
      </c>
      <c r="B43" s="69"/>
      <c r="C43" s="69"/>
      <c r="D43" s="51">
        <f>D44+D45</f>
        <v>-2524.6799999999998</v>
      </c>
      <c r="E43" s="52">
        <f>E44+E45</f>
        <v>0</v>
      </c>
    </row>
    <row r="44" spans="1:8" x14ac:dyDescent="0.2">
      <c r="A44" s="70" t="s">
        <v>30</v>
      </c>
      <c r="B44" s="71"/>
      <c r="C44" s="71"/>
      <c r="D44" s="36">
        <v>-1262.3399999999999</v>
      </c>
      <c r="E44" s="37">
        <v>0</v>
      </c>
    </row>
    <row r="45" spans="1:8" x14ac:dyDescent="0.2">
      <c r="A45" s="31" t="s">
        <v>31</v>
      </c>
      <c r="B45" s="72"/>
      <c r="C45" s="72"/>
      <c r="D45" s="36">
        <v>-1262.3399999999999</v>
      </c>
      <c r="E45" s="37">
        <v>0</v>
      </c>
      <c r="F45" s="5"/>
    </row>
    <row r="46" spans="1:8" ht="8.1" customHeight="1" thickBot="1" x14ac:dyDescent="0.25">
      <c r="A46" s="73"/>
      <c r="B46" s="74"/>
      <c r="C46" s="74"/>
      <c r="D46" s="75"/>
      <c r="E46" s="76"/>
    </row>
    <row r="47" spans="1:8" ht="15.75" thickBot="1" x14ac:dyDescent="0.25">
      <c r="A47" s="77" t="s">
        <v>32</v>
      </c>
      <c r="B47" s="78"/>
      <c r="C47" s="79"/>
      <c r="D47" s="80">
        <f>D41+D44+D45</f>
        <v>17936.889999999883</v>
      </c>
      <c r="E47" s="81">
        <f>E41+E44+E45</f>
        <v>-98642.449999999953</v>
      </c>
      <c r="F47" s="82"/>
    </row>
    <row r="48" spans="1:8" x14ac:dyDescent="0.2">
      <c r="A48" s="1"/>
      <c r="B48" s="2"/>
      <c r="C48" s="2"/>
      <c r="D48" s="83"/>
      <c r="E48" s="3"/>
    </row>
    <row r="49" spans="1:7" x14ac:dyDescent="0.2">
      <c r="A49" s="6"/>
      <c r="B49" s="7"/>
      <c r="C49" s="7"/>
      <c r="D49" s="84"/>
      <c r="E49" s="8"/>
    </row>
    <row r="50" spans="1:7" x14ac:dyDescent="0.2">
      <c r="A50" s="6"/>
      <c r="B50" s="7"/>
      <c r="C50" s="7"/>
      <c r="D50" s="85"/>
      <c r="E50" s="8"/>
    </row>
    <row r="51" spans="1:7" x14ac:dyDescent="0.2">
      <c r="A51" s="86" t="s">
        <v>33</v>
      </c>
      <c r="B51" s="87"/>
      <c r="C51" s="87"/>
      <c r="D51" s="87" t="s">
        <v>34</v>
      </c>
      <c r="E51" s="88"/>
    </row>
    <row r="52" spans="1:7" x14ac:dyDescent="0.2">
      <c r="A52" s="89" t="s">
        <v>35</v>
      </c>
      <c r="B52" s="90"/>
      <c r="C52" s="90"/>
      <c r="D52" s="91" t="s">
        <v>36</v>
      </c>
      <c r="E52" s="92"/>
    </row>
    <row r="53" spans="1:7" x14ac:dyDescent="0.2">
      <c r="A53" s="93"/>
      <c r="B53" s="94"/>
      <c r="C53" s="94"/>
      <c r="D53" s="95"/>
      <c r="E53" s="96"/>
    </row>
    <row r="54" spans="1:7" x14ac:dyDescent="0.2">
      <c r="A54" s="93"/>
      <c r="B54" s="94"/>
      <c r="C54" s="94"/>
      <c r="D54" s="95"/>
      <c r="E54" s="96"/>
    </row>
    <row r="55" spans="1:7" x14ac:dyDescent="0.2">
      <c r="A55" s="86" t="s">
        <v>37</v>
      </c>
      <c r="B55" s="87"/>
      <c r="C55" s="87"/>
      <c r="D55" s="87" t="s">
        <v>38</v>
      </c>
      <c r="E55" s="88"/>
    </row>
    <row r="56" spans="1:7" x14ac:dyDescent="0.2">
      <c r="A56" s="89" t="s">
        <v>39</v>
      </c>
      <c r="B56" s="90"/>
      <c r="C56" s="90"/>
      <c r="D56" s="91" t="s">
        <v>40</v>
      </c>
      <c r="E56" s="92"/>
    </row>
    <row r="57" spans="1:7" s="100" customFormat="1" ht="15.75" x14ac:dyDescent="0.25">
      <c r="A57" s="97"/>
      <c r="B57" s="98"/>
      <c r="C57" s="98"/>
      <c r="D57" s="98"/>
      <c r="E57" s="99"/>
      <c r="G57" s="101"/>
    </row>
    <row r="58" spans="1:7" ht="18" customHeight="1" x14ac:dyDescent="0.2">
      <c r="A58" s="86"/>
      <c r="B58" s="87"/>
      <c r="C58" s="87"/>
      <c r="D58" s="87"/>
      <c r="E58" s="88"/>
    </row>
    <row r="59" spans="1:7" ht="18" customHeight="1" x14ac:dyDescent="0.2">
      <c r="A59" s="102"/>
      <c r="B59" s="103"/>
      <c r="C59" s="87" t="s">
        <v>41</v>
      </c>
      <c r="D59" s="87"/>
      <c r="E59" s="104"/>
    </row>
    <row r="60" spans="1:7" ht="18" customHeight="1" x14ac:dyDescent="0.2">
      <c r="A60" s="105"/>
      <c r="B60" s="106"/>
      <c r="C60" s="91" t="s">
        <v>42</v>
      </c>
      <c r="D60" s="91"/>
      <c r="E60" s="107"/>
    </row>
    <row r="61" spans="1:7" ht="18" customHeight="1" x14ac:dyDescent="0.2">
      <c r="A61" s="108"/>
      <c r="B61" s="109"/>
      <c r="C61" s="109"/>
      <c r="D61" s="109"/>
      <c r="E61" s="110"/>
    </row>
    <row r="62" spans="1:7" ht="18" customHeight="1" x14ac:dyDescent="0.25">
      <c r="A62" s="111"/>
      <c r="B62" s="112"/>
      <c r="C62" s="112"/>
      <c r="D62" s="112"/>
      <c r="E62" s="113"/>
    </row>
    <row r="63" spans="1:7" ht="13.5" customHeight="1" x14ac:dyDescent="0.2">
      <c r="A63" s="114"/>
      <c r="B63" s="115"/>
      <c r="C63" s="115"/>
      <c r="D63" s="115"/>
      <c r="E63" s="116"/>
    </row>
    <row r="64" spans="1:7" ht="18" customHeight="1" thickBot="1" x14ac:dyDescent="0.25">
      <c r="A64" s="117"/>
      <c r="B64" s="118"/>
      <c r="C64" s="118"/>
      <c r="D64" s="118"/>
      <c r="E64" s="119"/>
    </row>
  </sheetData>
  <mergeCells count="26">
    <mergeCell ref="A64:E64"/>
    <mergeCell ref="A58:C58"/>
    <mergeCell ref="D58:E58"/>
    <mergeCell ref="C59:D59"/>
    <mergeCell ref="C60:D60"/>
    <mergeCell ref="A62:E62"/>
    <mergeCell ref="A63:E63"/>
    <mergeCell ref="D51:E51"/>
    <mergeCell ref="A52:C52"/>
    <mergeCell ref="D52:E52"/>
    <mergeCell ref="A55:C55"/>
    <mergeCell ref="D55:E55"/>
    <mergeCell ref="A56:C56"/>
    <mergeCell ref="D56:E56"/>
    <mergeCell ref="A13:C13"/>
    <mergeCell ref="B16:C16"/>
    <mergeCell ref="A20:C20"/>
    <mergeCell ref="A41:C41"/>
    <mergeCell ref="A47:B47"/>
    <mergeCell ref="A51:C51"/>
    <mergeCell ref="A5:E5"/>
    <mergeCell ref="A6:E6"/>
    <mergeCell ref="A7:E7"/>
    <mergeCell ref="A8:E8"/>
    <mergeCell ref="A10:E10"/>
    <mergeCell ref="A11:E11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FEV2020</vt:lpstr>
    </vt:vector>
  </TitlesOfParts>
  <Company>fomentope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teotimo.almeida</dc:creator>
  <cp:lastModifiedBy>teotimo.almeida</cp:lastModifiedBy>
  <dcterms:created xsi:type="dcterms:W3CDTF">2020-03-18T19:40:14Z</dcterms:created>
  <dcterms:modified xsi:type="dcterms:W3CDTF">2020-03-18T19:41:02Z</dcterms:modified>
</cp:coreProperties>
</file>