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503ED554-3CFF-4528-9427-9F6F1909B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 R E - JAN202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7" i="1"/>
  <c r="E36" i="1"/>
  <c r="E35" i="1" s="1"/>
  <c r="D36" i="1"/>
  <c r="D35" i="1" s="1"/>
  <c r="E31" i="1"/>
  <c r="D31" i="1"/>
  <c r="E27" i="1"/>
  <c r="E23" i="1"/>
  <c r="E20" i="1" s="1"/>
  <c r="D23" i="1"/>
  <c r="D20" i="1" s="1"/>
  <c r="E22" i="1"/>
  <c r="D22" i="1"/>
  <c r="E14" i="1"/>
  <c r="E13" i="1"/>
  <c r="E18" i="1" s="1"/>
  <c r="D13" i="1"/>
  <c r="D18" i="1" s="1"/>
  <c r="D29" i="1" s="1"/>
  <c r="D42" i="1" s="1"/>
  <c r="D48" i="1" s="1"/>
  <c r="E29" i="1" l="1"/>
  <c r="E42" i="1" s="1"/>
  <c r="E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<sst xmlns="http://schemas.openxmlformats.org/spreadsheetml/2006/main" count="42" uniqueCount="42">
  <si>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</si>
  <si>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</si>
  <si>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</si>
  <si>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JANEIRO DE 2023</t>
  </si>
  <si>
    <t>(Valores expressos em R$ 1,00)</t>
  </si>
  <si>
    <t>DEMONSTRAÇÃO DO RESULTADO DO PERÍODO – 01/01/2023 A 31/01/2023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</si>
  <si>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</si>
  <si>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</si>
  <si>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</si>
  <si>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</si>
  <si>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</si>
  <si>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</si>
  <si>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</si>
  <si>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</si>
  <si>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</si>
  <si>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</si>
  <si>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</si>
  <si>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</si>
  <si>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</si>
  <si>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</si>
  <si>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</si>
  <si>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</si>
  <si>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</si>
  <si>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</si>
  <si>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</si>
  <si>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</si>
  <si>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</si>
  <si>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</si>
  <si>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</si>
  <si>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</si>
  <si>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</si>
  <si>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</si>
  <si>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</si>
  <si>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</si>
  <si>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Edilberto Xavier de Albuquerque Junior</t>
  </si>
  <si>
    <t>Renata Kosminsky</t>
  </si>
  <si>
    <t>Diretor Presidente em Exercício</t>
  </si>
  <si>
    <t>Diretora Administrativo</t>
  </si>
  <si>
    <t>Eduardo Luiz Almeida de Queiroz</t>
  </si>
  <si>
    <t>Teótimo Soares de Almeida</t>
  </si>
  <si>
    <t>Diretor Financeiro e de Planejamento e Controle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</si>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</sst>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10" fillId="2" borderId="4" xfId="2" applyFont="1" applyFill="1" applyBorder="1" applyAlignment="1">
      <alignment vertical="top"/>
    </xf>
    <xf numFmtId="164" fontId="10" fillId="2" borderId="0" xfId="2" applyFont="1" applyFill="1" applyAlignment="1">
      <alignment vertical="top"/>
    </xf>
    <xf numFmtId="164" fontId="10" fillId="2" borderId="5" xfId="2" applyFont="1" applyFill="1" applyBorder="1" applyAlignment="1">
      <alignment vertical="top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6" fontId="1" fillId="2" borderId="0" xfId="1" applyNumberFormat="1" applyFill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topLeftCell="A34" workbookViewId="0">
      <selection activeCell="E54" sqref="E54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5" t="s">
        <v>0</v>
      </c>
      <c r="B5" s="85"/>
      <c r="C5" s="85"/>
      <c r="D5" s="85"/>
      <c r="E5" s="85"/>
    </row>
    <row r="6" spans="1:6" ht="11.1" customHeight="1" x14ac:dyDescent="0.25">
      <c r="A6" s="85" t="s">
        <v>1</v>
      </c>
      <c r="B6" s="85"/>
      <c r="C6" s="85"/>
      <c r="D6" s="85"/>
      <c r="E6" s="85"/>
    </row>
    <row r="7" spans="1:6" ht="11.1" customHeight="1" x14ac:dyDescent="0.25">
      <c r="A7" s="85" t="s">
        <v>2</v>
      </c>
      <c r="B7" s="85"/>
      <c r="C7" s="85"/>
      <c r="D7" s="85"/>
      <c r="E7" s="85"/>
    </row>
    <row r="8" spans="1:6" ht="15" customHeight="1" x14ac:dyDescent="0.25">
      <c r="A8" s="86" t="s">
        <v>3</v>
      </c>
      <c r="B8" s="86"/>
      <c r="C8" s="86"/>
      <c r="D8" s="86"/>
      <c r="E8" s="86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7" t="s">
        <v>4</v>
      </c>
      <c r="B10" s="87"/>
      <c r="C10" s="87"/>
      <c r="D10" s="87"/>
      <c r="E10" s="87"/>
    </row>
    <row r="11" spans="1:6" ht="22.05" customHeight="1" thickBot="1" x14ac:dyDescent="0.3">
      <c r="A11" s="88" t="s">
        <v>5</v>
      </c>
      <c r="B11" s="88"/>
      <c r="C11" s="88"/>
      <c r="D11" s="88"/>
      <c r="E11" s="88"/>
    </row>
    <row r="12" spans="1:6" ht="14.25" customHeight="1" x14ac:dyDescent="0.3">
      <c r="A12" s="1"/>
      <c r="B12" s="2"/>
      <c r="C12" s="2"/>
      <c r="D12" s="12">
        <v>44927</v>
      </c>
      <c r="E12" s="13">
        <v>44896</v>
      </c>
    </row>
    <row r="13" spans="1:6" x14ac:dyDescent="0.25">
      <c r="A13" s="81" t="s">
        <v>6</v>
      </c>
      <c r="B13" s="81"/>
      <c r="C13" s="81"/>
      <c r="D13" s="14">
        <f>D14+D16+D15+D17</f>
        <v>986288.29</v>
      </c>
      <c r="E13" s="15">
        <f>E14+E16+E15+E17</f>
        <v>1400462.48</v>
      </c>
      <c r="F13" s="5"/>
    </row>
    <row r="14" spans="1:6" x14ac:dyDescent="0.25">
      <c r="A14" s="16"/>
      <c r="B14" s="17" t="s">
        <v>7</v>
      </c>
      <c r="C14" s="17"/>
      <c r="D14" s="18">
        <v>442460.67</v>
      </c>
      <c r="E14" s="19">
        <f>1278041.21-449113.78</f>
        <v>828927.42999999993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2" t="s">
        <v>9</v>
      </c>
      <c r="C16" s="82"/>
      <c r="D16" s="18">
        <v>543827.62</v>
      </c>
      <c r="E16" s="19">
        <v>571535.05000000005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986288.29</v>
      </c>
      <c r="E18" s="15">
        <f>E13</f>
        <v>1400462.48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1" t="s">
        <v>11</v>
      </c>
      <c r="B20" s="81"/>
      <c r="C20" s="81"/>
      <c r="D20" s="29">
        <f>D21+D22+D23+D24+D25+D26+D27+D28</f>
        <v>-768140.04999999993</v>
      </c>
      <c r="E20" s="30">
        <f>E21+E22+E23+E24+E25+E26+E27+E28</f>
        <v>-544896.77999999991</v>
      </c>
    </row>
    <row r="21" spans="1:6" x14ac:dyDescent="0.25">
      <c r="A21" s="6"/>
      <c r="B21" s="31" t="s">
        <v>12</v>
      </c>
      <c r="C21" s="31"/>
      <c r="D21" s="32">
        <v>90561.37</v>
      </c>
      <c r="E21" s="33">
        <v>165252.43</v>
      </c>
    </row>
    <row r="22" spans="1:6" x14ac:dyDescent="0.25">
      <c r="A22" s="6"/>
      <c r="B22" s="31" t="s">
        <v>13</v>
      </c>
      <c r="C22" s="31"/>
      <c r="D22" s="34">
        <f>-67386.33-78874.27-109728.53-324994.73-319</f>
        <v>-581302.86</v>
      </c>
      <c r="E22" s="35">
        <f>-71908.4-85443.52+238.5-199627.93+102976.24-357308.87+39459.02-2460.28</f>
        <v>-574075.24</v>
      </c>
      <c r="F22" s="5"/>
    </row>
    <row r="23" spans="1:6" x14ac:dyDescent="0.25">
      <c r="A23" s="6"/>
      <c r="B23" s="31" t="s">
        <v>14</v>
      </c>
      <c r="C23" s="31"/>
      <c r="D23" s="34">
        <f>-7965.99-53000.32-12609.01-7277.58-20.92-20114.5-1245.45-14178.36-18988.6-2167-3079.89-8564.67</f>
        <v>-149212.29</v>
      </c>
      <c r="E23" s="35">
        <f>-7965.99-53000.32-12384.78-6954.68-3125.9-4459.78-1082.79-12904.49-24747.17-2947-2047.42-6486.73+335.69</f>
        <v>-137771.35999999999</v>
      </c>
      <c r="F23" s="5"/>
    </row>
    <row r="24" spans="1:6" x14ac:dyDescent="0.25">
      <c r="A24" s="6"/>
      <c r="B24" s="31" t="s">
        <v>15</v>
      </c>
      <c r="C24" s="31"/>
      <c r="D24" s="34">
        <v>-3418.82</v>
      </c>
      <c r="E24" s="35">
        <v>-3883.12</v>
      </c>
      <c r="F24" s="5"/>
    </row>
    <row r="25" spans="1:6" x14ac:dyDescent="0.25">
      <c r="A25" s="6"/>
      <c r="B25" s="31" t="s">
        <v>16</v>
      </c>
      <c r="C25" s="31"/>
      <c r="D25" s="20">
        <v>-50083.35</v>
      </c>
      <c r="E25" s="21">
        <v>-72816.33</v>
      </c>
    </row>
    <row r="26" spans="1:6" x14ac:dyDescent="0.25">
      <c r="A26" s="6"/>
      <c r="B26" s="31" t="s">
        <v>17</v>
      </c>
      <c r="C26" s="31"/>
      <c r="D26" s="20">
        <v>-74895.72</v>
      </c>
      <c r="E26" s="21">
        <v>-107895.5</v>
      </c>
    </row>
    <row r="27" spans="1:6" x14ac:dyDescent="0.25">
      <c r="A27" s="6"/>
      <c r="B27" s="31" t="s">
        <v>18</v>
      </c>
      <c r="C27" s="31"/>
      <c r="D27" s="18">
        <v>211.62</v>
      </c>
      <c r="E27" s="19">
        <f>186064.8+227.54</f>
        <v>186292.34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218148.24000000011</v>
      </c>
      <c r="E29" s="30">
        <f>E18+E20</f>
        <v>855565.70000000007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6">
        <f>D32+D33</f>
        <v>0</v>
      </c>
      <c r="E31" s="37">
        <f>E32+E33</f>
        <v>0</v>
      </c>
      <c r="F31" s="5"/>
    </row>
    <row r="32" spans="1:6" x14ac:dyDescent="0.25">
      <c r="A32" s="6"/>
      <c r="B32" s="38" t="s">
        <v>21</v>
      </c>
      <c r="C32" s="26"/>
      <c r="D32" s="20">
        <v>0</v>
      </c>
      <c r="E32" s="21">
        <v>0</v>
      </c>
    </row>
    <row r="33" spans="1:8" x14ac:dyDescent="0.25">
      <c r="A33" s="6"/>
      <c r="B33" s="38" t="s">
        <v>22</v>
      </c>
      <c r="C33" s="26"/>
      <c r="D33" s="20">
        <v>0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-215102.28</v>
      </c>
      <c r="E35" s="30">
        <f>SUM(E36:E40)</f>
        <v>-338761.06</v>
      </c>
    </row>
    <row r="36" spans="1:8" x14ac:dyDescent="0.25">
      <c r="A36" s="16" t="s">
        <v>24</v>
      </c>
      <c r="B36" s="17"/>
      <c r="C36" s="17"/>
      <c r="D36" s="20">
        <f>-18406.91-5846.49</f>
        <v>-24253.4</v>
      </c>
      <c r="E36" s="21">
        <f>-31479.09-5846.49</f>
        <v>-37325.58</v>
      </c>
    </row>
    <row r="37" spans="1:8" x14ac:dyDescent="0.25">
      <c r="A37" s="16" t="s">
        <v>25</v>
      </c>
      <c r="B37" s="17"/>
      <c r="C37" s="17"/>
      <c r="D37" s="20">
        <v>-226767.72</v>
      </c>
      <c r="E37" s="21">
        <f>-427857.75+97973.95</f>
        <v>-329883.8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v>35918.839999999997</v>
      </c>
      <c r="E39" s="21">
        <v>28448.32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3" t="s">
        <v>29</v>
      </c>
      <c r="B42" s="83"/>
      <c r="C42" s="83"/>
      <c r="D42" s="29">
        <f>D29+D31+D35</f>
        <v>3045.9600000001083</v>
      </c>
      <c r="E42" s="30">
        <f>E29+E31+E35</f>
        <v>516804.64000000007</v>
      </c>
    </row>
    <row r="43" spans="1:8" x14ac:dyDescent="0.25">
      <c r="A43" s="39"/>
      <c r="B43" s="40"/>
      <c r="C43" s="40"/>
      <c r="D43" s="41"/>
      <c r="E43" s="42"/>
    </row>
    <row r="44" spans="1:8" x14ac:dyDescent="0.25">
      <c r="A44" s="25" t="s">
        <v>30</v>
      </c>
      <c r="B44" s="26"/>
      <c r="C44" s="26"/>
      <c r="D44" s="29">
        <f>D45+D46</f>
        <v>-59076.88</v>
      </c>
      <c r="E44" s="30">
        <f>E45+E46</f>
        <v>-177317.39</v>
      </c>
    </row>
    <row r="45" spans="1:8" x14ac:dyDescent="0.25">
      <c r="A45" s="16" t="s">
        <v>31</v>
      </c>
      <c r="B45" s="17"/>
      <c r="C45" s="17"/>
      <c r="D45" s="20">
        <v>-31931.599999999999</v>
      </c>
      <c r="E45" s="21">
        <v>-85490.04</v>
      </c>
    </row>
    <row r="46" spans="1:8" x14ac:dyDescent="0.25">
      <c r="A46" s="16" t="s">
        <v>32</v>
      </c>
      <c r="B46" s="43"/>
      <c r="C46" s="43"/>
      <c r="D46" s="20">
        <v>-27145.279999999999</v>
      </c>
      <c r="E46" s="21">
        <v>-91827.35</v>
      </c>
      <c r="F46" s="5"/>
    </row>
    <row r="47" spans="1:8" ht="8.1" customHeight="1" thickBot="1" x14ac:dyDescent="0.3">
      <c r="A47" s="44"/>
      <c r="B47" s="45"/>
      <c r="C47" s="45"/>
      <c r="D47" s="46"/>
      <c r="E47" s="47"/>
    </row>
    <row r="48" spans="1:8" ht="15.6" thickBot="1" x14ac:dyDescent="0.3">
      <c r="A48" s="84" t="s">
        <v>33</v>
      </c>
      <c r="B48" s="84"/>
      <c r="C48" s="48"/>
      <c r="D48" s="49">
        <f>D42+D45+D46</f>
        <v>-56030.919999999889</v>
      </c>
      <c r="E48" s="50">
        <f>E42+E45+E46</f>
        <v>339487.25000000012</v>
      </c>
      <c r="F48" s="51"/>
    </row>
    <row r="49" spans="1:6" x14ac:dyDescent="0.25">
      <c r="A49" s="1"/>
      <c r="B49" s="2"/>
      <c r="C49" s="2"/>
      <c r="D49" s="52"/>
      <c r="E49" s="3"/>
    </row>
    <row r="50" spans="1:6" x14ac:dyDescent="0.25">
      <c r="A50" s="6"/>
      <c r="B50" s="7"/>
      <c r="C50" s="7"/>
      <c r="D50" s="53"/>
      <c r="E50" s="8"/>
    </row>
    <row r="51" spans="1:6" x14ac:dyDescent="0.25">
      <c r="A51" s="6"/>
      <c r="B51" s="7"/>
      <c r="C51" s="7"/>
      <c r="D51" s="54"/>
      <c r="E51" s="8"/>
    </row>
    <row r="52" spans="1:6" x14ac:dyDescent="0.25">
      <c r="A52" s="72" t="s">
        <v>34</v>
      </c>
      <c r="B52" s="72"/>
      <c r="C52" s="72"/>
      <c r="D52" s="73" t="s">
        <v>35</v>
      </c>
      <c r="E52" s="73"/>
    </row>
    <row r="53" spans="1:6" x14ac:dyDescent="0.25">
      <c r="A53" s="77" t="s">
        <v>36</v>
      </c>
      <c r="B53" s="77"/>
      <c r="C53" s="77"/>
      <c r="D53" s="78" t="s">
        <v>37</v>
      </c>
      <c r="E53" s="78"/>
    </row>
    <row r="54" spans="1:6" x14ac:dyDescent="0.25">
      <c r="A54" s="55"/>
      <c r="B54" s="57"/>
      <c r="C54" s="57"/>
      <c r="D54" s="58"/>
      <c r="E54" s="56"/>
    </row>
    <row r="55" spans="1:6" x14ac:dyDescent="0.25">
      <c r="A55" s="55"/>
      <c r="B55" s="57"/>
      <c r="C55" s="57"/>
      <c r="D55" s="58"/>
      <c r="E55" s="56"/>
    </row>
    <row r="56" spans="1:6" x14ac:dyDescent="0.25">
      <c r="A56" s="79" t="s">
        <v>38</v>
      </c>
      <c r="B56" s="79"/>
      <c r="C56" s="79"/>
      <c r="D56" s="73" t="s">
        <v>39</v>
      </c>
      <c r="E56" s="73"/>
    </row>
    <row r="57" spans="1:6" x14ac:dyDescent="0.25">
      <c r="A57" s="80" t="s">
        <v>40</v>
      </c>
      <c r="B57" s="80"/>
      <c r="C57" s="80"/>
      <c r="D57" s="78" t="s">
        <v>41</v>
      </c>
      <c r="E57" s="78"/>
    </row>
    <row r="58" spans="1:6" x14ac:dyDescent="0.25">
      <c r="A58" s="59"/>
      <c r="B58" s="60"/>
      <c r="C58" s="60"/>
      <c r="D58" s="60"/>
      <c r="E58" s="61"/>
    </row>
    <row r="59" spans="1:6" ht="18" customHeight="1" x14ac:dyDescent="0.25">
      <c r="A59" s="72"/>
      <c r="B59" s="72"/>
      <c r="C59" s="72"/>
      <c r="D59" s="73"/>
      <c r="E59" s="73"/>
      <c r="F59" s="5"/>
    </row>
    <row r="60" spans="1:6" ht="18" customHeight="1" x14ac:dyDescent="0.25">
      <c r="A60" s="62"/>
      <c r="B60" s="63"/>
      <c r="C60" s="63"/>
      <c r="D60" s="63"/>
      <c r="E60" s="64"/>
    </row>
    <row r="61" spans="1:6" ht="18" customHeight="1" x14ac:dyDescent="0.25">
      <c r="A61" s="65"/>
      <c r="B61" s="66"/>
      <c r="C61" s="66"/>
      <c r="D61" s="66"/>
      <c r="E61" s="67"/>
    </row>
    <row r="62" spans="1:6" ht="18" customHeight="1" x14ac:dyDescent="0.25">
      <c r="A62" s="68"/>
      <c r="B62" s="69"/>
      <c r="C62" s="69"/>
      <c r="D62" s="69"/>
      <c r="E62" s="70"/>
    </row>
    <row r="63" spans="1:6" ht="18" customHeight="1" x14ac:dyDescent="0.25">
      <c r="A63" s="74"/>
      <c r="B63" s="74"/>
      <c r="C63" s="74"/>
      <c r="D63" s="74"/>
      <c r="E63" s="74"/>
    </row>
    <row r="64" spans="1:6" ht="13.5" customHeight="1" x14ac:dyDescent="0.25">
      <c r="A64" s="75"/>
      <c r="B64" s="75"/>
      <c r="C64" s="75"/>
      <c r="D64" s="75"/>
      <c r="E64" s="75"/>
    </row>
    <row r="65" spans="1:5" ht="18" customHeight="1" thickBot="1" x14ac:dyDescent="0.3">
      <c r="A65" s="76"/>
      <c r="B65" s="76"/>
      <c r="C65" s="76"/>
      <c r="D65" s="76"/>
      <c r="E65" s="76"/>
    </row>
    <row r="69" spans="1:5" x14ac:dyDescent="0.25">
      <c r="D69" s="71"/>
    </row>
    <row r="70" spans="1:5" x14ac:dyDescent="0.25">
      <c r="D70" s="71"/>
    </row>
    <row r="71" spans="1:5" x14ac:dyDescent="0.25">
      <c r="D71" s="71"/>
    </row>
    <row r="72" spans="1:5" x14ac:dyDescent="0.25">
      <c r="D72" s="71"/>
    </row>
    <row r="73" spans="1:5" x14ac:dyDescent="0.25">
      <c r="D73" s="71"/>
    </row>
    <row r="74" spans="1:5" x14ac:dyDescent="0.25">
      <c r="D74" s="71"/>
    </row>
    <row r="75" spans="1:5" x14ac:dyDescent="0.25">
      <c r="D75" s="71"/>
    </row>
    <row r="76" spans="1:5" x14ac:dyDescent="0.25">
      <c r="D76" s="71"/>
    </row>
    <row r="77" spans="1:5" x14ac:dyDescent="0.25">
      <c r="D77" s="71"/>
    </row>
    <row r="78" spans="1:5" x14ac:dyDescent="0.25">
      <c r="D78" s="71"/>
    </row>
    <row r="79" spans="1:5" x14ac:dyDescent="0.25">
      <c r="D79" s="71"/>
    </row>
    <row r="80" spans="1:5" x14ac:dyDescent="0.25">
      <c r="D80" s="71"/>
    </row>
    <row r="81" spans="4:4" x14ac:dyDescent="0.25">
      <c r="D81" s="71"/>
    </row>
    <row r="82" spans="4:4" x14ac:dyDescent="0.25">
      <c r="D82" s="71"/>
    </row>
    <row r="83" spans="4:4" x14ac:dyDescent="0.25">
      <c r="D83" s="71"/>
    </row>
    <row r="84" spans="4:4" x14ac:dyDescent="0.25">
      <c r="D84" s="71"/>
    </row>
    <row r="85" spans="4:4" x14ac:dyDescent="0.25">
      <c r="D85" s="71"/>
    </row>
    <row r="86" spans="4:4" x14ac:dyDescent="0.25">
      <c r="D86" s="71"/>
    </row>
    <row r="87" spans="4:4" x14ac:dyDescent="0.25">
      <c r="D87" s="71"/>
    </row>
  </sheetData>
  <sheetProtection selectLockedCells="1" selectUnlockedCells="1"/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JAN2023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</dc:creator>
  <cp:lastModifiedBy>Ana Carolina</cp:lastModifiedBy>
  <dcterms:created xsi:type="dcterms:W3CDTF">2023-02-18T02:32:24Z</dcterms:created>
  <dcterms:modified xsi:type="dcterms:W3CDTF">2023-02-23T21:15:03Z</dcterms:modified>
</cp:coreProperties>
</file>